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EsteLivro"/>
  <mc:AlternateContent xmlns:mc="http://schemas.openxmlformats.org/markup-compatibility/2006">
    <mc:Choice Requires="x15">
      <x15ac:absPath xmlns:x15ac="http://schemas.microsoft.com/office/spreadsheetml/2010/11/ac" url="Y:\DivisãodeFinançaseAdministração\ContrataçãoPública\Procedimentos 2025\Concursos Públicos\03_2025_CP_E_Centro Saúde Cam e VPA\b Pecas Procedimento\Caderno de medições\"/>
    </mc:Choice>
  </mc:AlternateContent>
  <xr:revisionPtr revIDLastSave="0" documentId="13_ncr:1_{5A0F8FEE-10F1-43DE-A53D-9F5461563D57}" xr6:coauthVersionLast="47" xr6:coauthVersionMax="47" xr10:uidLastSave="{00000000-0000-0000-0000-000000000000}"/>
  <bookViews>
    <workbookView xWindow="-120" yWindow="-120" windowWidth="29040" windowHeight="15840" tabRatio="687" firstSheet="1" activeTab="1" xr2:uid="{00000000-000D-0000-FFFF-FFFF00000000}"/>
  </bookViews>
  <sheets>
    <sheet name="CAPA" sheetId="20" state="hidden" r:id="rId1"/>
    <sheet name="EO P-2023-055" sheetId="21" r:id="rId2"/>
  </sheets>
  <externalReferences>
    <externalReference r:id="rId3"/>
    <externalReference r:id="rId4"/>
    <externalReference r:id="rId5"/>
    <externalReference r:id="rId6"/>
  </externalReferences>
  <definedNames>
    <definedName name="_xlnm._FilterDatabase" localSheetId="1" hidden="1">'EO P-2023-055'!$A$75:$F$539</definedName>
    <definedName name="a">#REF!</definedName>
    <definedName name="AÇO">[1]aço!$L$8:$M$11</definedName>
    <definedName name="_xlnm.Print_Area" localSheetId="0">CAPA!$A$1:$E$51</definedName>
    <definedName name="_xlnm.Print_Area" localSheetId="1">'EO P-2023-055'!$A$1:$F$539</definedName>
    <definedName name="ARQ">'EO P-2023-055'!$F$131</definedName>
    <definedName name="AVAC">'EO P-2023-055'!$F$464</definedName>
    <definedName name="AvançadoVB.VB_Exemplo_Desvio">AvançadoVB.VB_Exemplo_Desvio</definedName>
    <definedName name="AX">#REF!</definedName>
    <definedName name="b">#REF!</definedName>
    <definedName name="bd_especialidade">#REF!</definedName>
    <definedName name="bd_fase">#REF!</definedName>
    <definedName name="coef">#REF!</definedName>
    <definedName name="_xlnm.Criteria">'[2]A18-K1'!$I$1:$I$65536</definedName>
    <definedName name="Custo">#REF!</definedName>
    <definedName name="d">#REF!</definedName>
    <definedName name="data_capa">#REF!</definedName>
    <definedName name="DEM">'EO P-2023-055'!$F$74</definedName>
    <definedName name="designacao_projecto_capa">[3]CAPA!$B$20</definedName>
    <definedName name="DIAMETROS">[1]aço!$L$1:$M$9</definedName>
    <definedName name="diferenca_modelo_bd_medicoes">[4]MMD!#REF!</definedName>
    <definedName name="dt_actualizacao">#REF!</definedName>
    <definedName name="e">#REF!</definedName>
    <definedName name="especialidade_capa">[3]CAPA!$B$25</definedName>
    <definedName name="especialidade_valores_bd_especialidade">#REF!</definedName>
    <definedName name="EST">'EO P-2023-055'!$F$84</definedName>
    <definedName name="ESTAL">'EO P-2023-055'!$F$35</definedName>
    <definedName name="fase_projecto_capa">#REF!</definedName>
    <definedName name="fase_valores_bd_fase">#REF!</definedName>
    <definedName name="fim">#REF!</definedName>
    <definedName name="HID">'EO P-2023-055'!$F$256</definedName>
    <definedName name="IE">'EO P-2023-055'!$F$301</definedName>
    <definedName name="ini">#REF!</definedName>
    <definedName name="ITED">'EO P-2023-055'!$F$411</definedName>
    <definedName name="p_iguais_bd_medicoes">[4]MMD!#REF!</definedName>
    <definedName name="Percentagem">#REF!</definedName>
    <definedName name="percentagem_modelo_bd_medicoes">[4]MMD!#REF!</definedName>
    <definedName name="pr_total_modelo_bd_medicoes">[4]MMD!#REF!</definedName>
    <definedName name="Proposta">#REF!</definedName>
    <definedName name="PU">#REF!</definedName>
    <definedName name="q_parcial_modelo_bd_medicoes">[4]MMD!#REF!</definedName>
    <definedName name="Quantidade">#REF!</definedName>
    <definedName name="requerente_capa">#REF!</definedName>
    <definedName name="revisao_capa">#REF!</definedName>
    <definedName name="SCIE">'EO P-2023-055'!$F$525</definedName>
    <definedName name="SEG">'EO P-2023-055'!$F$438</definedName>
    <definedName name="tabela">#REF!</definedName>
    <definedName name="_xlnm.Print_Titles" localSheetId="1">'EO P-2023-055'!$1:$9</definedName>
    <definedName name="TOTAL">'EO P-2023-055'!$F$31</definedName>
    <definedName name="ultimo_reg_bd_especialidade">#REF!</definedName>
    <definedName name="ultimo_reg_bd_fase">#REF!</definedName>
    <definedName name="unidades_bd_medicoes">[4]MMD!#REF!</definedName>
    <definedName name="Valor">#REF!</definedName>
    <definedName name="valores_bd_especialidade">#REF!</definedName>
    <definedName name="valores_bd_f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8" i="21" l="1"/>
  <c r="F538" i="21"/>
  <c r="F537" i="21"/>
  <c r="F536" i="21"/>
  <c r="F535" i="21"/>
  <c r="F534" i="21"/>
  <c r="F533" i="21"/>
  <c r="F532" i="21"/>
  <c r="F531" i="21"/>
  <c r="F530" i="21"/>
  <c r="F529" i="21"/>
  <c r="F527" i="21"/>
  <c r="F526" i="21"/>
  <c r="F525" i="21"/>
  <c r="F524" i="21"/>
  <c r="F523" i="21"/>
  <c r="F522" i="21"/>
  <c r="F521" i="21"/>
  <c r="F520" i="21"/>
  <c r="F519" i="21"/>
  <c r="F518" i="21"/>
  <c r="F517" i="21"/>
  <c r="F516" i="21"/>
  <c r="F515" i="21"/>
  <c r="F514" i="21"/>
  <c r="F513" i="21"/>
  <c r="F512" i="21"/>
  <c r="F511" i="21"/>
  <c r="F510" i="21"/>
  <c r="F509" i="21"/>
  <c r="F508" i="21"/>
  <c r="F507" i="21"/>
  <c r="F506" i="21"/>
  <c r="F505" i="21"/>
  <c r="F504" i="21"/>
  <c r="F503" i="21"/>
  <c r="F502" i="21"/>
  <c r="F501" i="21"/>
  <c r="F500" i="21"/>
  <c r="F499" i="21"/>
  <c r="F498" i="21"/>
  <c r="F497" i="21"/>
  <c r="F496" i="21"/>
  <c r="F495" i="21"/>
  <c r="F494" i="21"/>
  <c r="F493" i="21"/>
  <c r="F492" i="21"/>
  <c r="F491" i="21"/>
  <c r="F490" i="21"/>
  <c r="F489" i="21"/>
  <c r="F488" i="21"/>
  <c r="F487" i="21"/>
  <c r="F486" i="21"/>
  <c r="F485" i="21"/>
  <c r="F484" i="21"/>
  <c r="F483" i="21"/>
  <c r="F482" i="21"/>
  <c r="F481" i="21"/>
  <c r="F480" i="21"/>
  <c r="F479" i="21"/>
  <c r="F478" i="21"/>
  <c r="F477" i="21"/>
  <c r="F476" i="21"/>
  <c r="F475" i="21"/>
  <c r="F474" i="21"/>
  <c r="F473" i="21"/>
  <c r="F472" i="21"/>
  <c r="F471" i="21"/>
  <c r="F470" i="21"/>
  <c r="F469" i="21"/>
  <c r="F468" i="21"/>
  <c r="F467" i="21"/>
  <c r="F466" i="21"/>
  <c r="F465" i="21"/>
  <c r="F464" i="21"/>
  <c r="F463" i="21"/>
  <c r="F462" i="21"/>
  <c r="F461" i="21"/>
  <c r="F460" i="21"/>
  <c r="F459" i="21"/>
  <c r="F458" i="21"/>
  <c r="F457" i="21"/>
  <c r="F456" i="21"/>
  <c r="F455" i="21"/>
  <c r="F454" i="21"/>
  <c r="F453" i="21"/>
  <c r="F452" i="21"/>
  <c r="F451" i="21"/>
  <c r="F450" i="21"/>
  <c r="F449" i="21"/>
  <c r="F448" i="21"/>
  <c r="F447" i="21"/>
  <c r="F446" i="21"/>
  <c r="F445" i="21"/>
  <c r="F444" i="21"/>
  <c r="F443" i="21"/>
  <c r="F442" i="21"/>
  <c r="F441" i="21"/>
  <c r="F440" i="21"/>
  <c r="F439" i="21"/>
  <c r="F438" i="21"/>
  <c r="F437" i="21"/>
  <c r="F436" i="21"/>
  <c r="F435" i="21"/>
  <c r="F434" i="21"/>
  <c r="F433" i="21"/>
  <c r="F432" i="21"/>
  <c r="F431" i="21"/>
  <c r="F430" i="21"/>
  <c r="F429" i="21"/>
  <c r="F428" i="21"/>
  <c r="F427" i="21"/>
  <c r="F426" i="21"/>
  <c r="F425" i="21"/>
  <c r="F424" i="21"/>
  <c r="F423" i="21"/>
  <c r="F422" i="21"/>
  <c r="F421" i="21"/>
  <c r="F420" i="21"/>
  <c r="F419" i="21"/>
  <c r="F418" i="21"/>
  <c r="F417" i="21"/>
  <c r="F416" i="21"/>
  <c r="F415" i="21"/>
  <c r="F414" i="21"/>
  <c r="F413" i="21"/>
  <c r="F412" i="21"/>
  <c r="F411" i="21"/>
  <c r="F410" i="21"/>
  <c r="F409" i="21"/>
  <c r="F408" i="21"/>
  <c r="F407" i="21"/>
  <c r="F406" i="21"/>
  <c r="F405" i="21"/>
  <c r="F404" i="21"/>
  <c r="F403" i="21"/>
  <c r="F402" i="21"/>
  <c r="F401" i="21"/>
  <c r="F400" i="21"/>
  <c r="F399" i="21"/>
  <c r="F398" i="21"/>
  <c r="F397" i="21"/>
  <c r="F396" i="21"/>
  <c r="F395" i="21"/>
  <c r="F394" i="21"/>
  <c r="F393" i="21"/>
  <c r="F392" i="21"/>
  <c r="F391" i="21"/>
  <c r="F390" i="21"/>
  <c r="F389" i="21"/>
  <c r="F388" i="21"/>
  <c r="F387" i="21"/>
  <c r="F386" i="21"/>
  <c r="F385" i="21"/>
  <c r="F384" i="21"/>
  <c r="F383" i="21"/>
  <c r="F382" i="21"/>
  <c r="F381" i="21"/>
  <c r="F380" i="21"/>
  <c r="F379" i="21"/>
  <c r="F378" i="21"/>
  <c r="F377" i="21"/>
  <c r="F376" i="21"/>
  <c r="F375" i="21"/>
  <c r="F374" i="21"/>
  <c r="F373" i="21"/>
  <c r="F372" i="21"/>
  <c r="F371" i="21"/>
  <c r="F370" i="21"/>
  <c r="F369" i="21"/>
  <c r="F368" i="21"/>
  <c r="F367" i="21"/>
  <c r="F366" i="21"/>
  <c r="F365" i="21"/>
  <c r="F364" i="21"/>
  <c r="F363" i="21"/>
  <c r="F362" i="21"/>
  <c r="F361" i="21"/>
  <c r="F360" i="21"/>
  <c r="F359" i="21"/>
  <c r="F358" i="21"/>
  <c r="F357" i="21"/>
  <c r="F356" i="21"/>
  <c r="F355" i="21"/>
  <c r="F354" i="21"/>
  <c r="F353" i="21"/>
  <c r="F352" i="21"/>
  <c r="F351" i="21"/>
  <c r="F350" i="21"/>
  <c r="F349" i="21"/>
  <c r="F348" i="21"/>
  <c r="F347" i="21"/>
  <c r="F346" i="21"/>
  <c r="F345" i="21"/>
  <c r="F344" i="21"/>
  <c r="F343" i="21"/>
  <c r="F342" i="21"/>
  <c r="F341" i="21"/>
  <c r="F340" i="21"/>
  <c r="F339" i="21"/>
  <c r="F338" i="21"/>
  <c r="F337" i="21"/>
  <c r="F336" i="21"/>
  <c r="F335" i="21"/>
  <c r="F334" i="21"/>
  <c r="F333" i="21"/>
  <c r="F332" i="21"/>
  <c r="F331" i="21"/>
  <c r="F330" i="21"/>
  <c r="F329" i="21"/>
  <c r="F328" i="21"/>
  <c r="F327" i="21"/>
  <c r="F326" i="21"/>
  <c r="F325" i="21"/>
  <c r="F324" i="21"/>
  <c r="F323" i="21"/>
  <c r="F322" i="21"/>
  <c r="F321" i="21"/>
  <c r="F320" i="21"/>
  <c r="F319" i="21"/>
  <c r="F318" i="21"/>
  <c r="F317" i="21"/>
  <c r="F316" i="21"/>
  <c r="F315" i="21"/>
  <c r="F314" i="21"/>
  <c r="F313" i="21"/>
  <c r="F312" i="21"/>
  <c r="F311" i="21"/>
  <c r="F310" i="21"/>
  <c r="F309" i="21"/>
  <c r="F308" i="21"/>
  <c r="F307" i="21"/>
  <c r="F306" i="21"/>
  <c r="F305" i="21"/>
  <c r="F304" i="21"/>
  <c r="F303" i="21"/>
  <c r="F302" i="21"/>
  <c r="F301" i="21"/>
  <c r="F300" i="21"/>
  <c r="F299" i="21"/>
  <c r="F298" i="21"/>
  <c r="F297" i="21"/>
  <c r="F296" i="21"/>
  <c r="F295" i="21"/>
  <c r="F294" i="21"/>
  <c r="F293" i="21"/>
  <c r="F292" i="21"/>
  <c r="F291" i="21"/>
  <c r="F290" i="21"/>
  <c r="F289" i="21"/>
  <c r="F288" i="21"/>
  <c r="F287" i="21"/>
  <c r="D287" i="21"/>
  <c r="F286" i="21"/>
  <c r="F285" i="21"/>
  <c r="F284" i="21"/>
  <c r="F283" i="21"/>
  <c r="F282" i="21"/>
  <c r="F281" i="21"/>
  <c r="D281" i="21"/>
  <c r="F280" i="21"/>
  <c r="F279" i="21"/>
  <c r="F278" i="21"/>
  <c r="F277" i="21"/>
  <c r="D277" i="21"/>
  <c r="F276" i="21"/>
  <c r="F275" i="21"/>
  <c r="D275" i="21"/>
  <c r="F274" i="21"/>
  <c r="D274" i="21"/>
  <c r="F273" i="21"/>
  <c r="D273" i="21"/>
  <c r="F272" i="21"/>
  <c r="D272" i="21"/>
  <c r="F271" i="21"/>
  <c r="F270" i="21"/>
  <c r="F269" i="21"/>
  <c r="F268" i="21"/>
  <c r="F267" i="21"/>
  <c r="F266" i="21"/>
  <c r="F265" i="21"/>
  <c r="F264" i="21"/>
  <c r="F263" i="21"/>
  <c r="F262" i="21"/>
  <c r="F261" i="21"/>
  <c r="F260" i="21"/>
  <c r="F259" i="21"/>
  <c r="F258" i="21"/>
  <c r="F257" i="21"/>
  <c r="F256" i="21"/>
  <c r="F255" i="21"/>
  <c r="F254" i="21"/>
  <c r="F253" i="21"/>
  <c r="F252" i="21"/>
  <c r="F251" i="21"/>
  <c r="F250" i="21"/>
  <c r="F249" i="21"/>
  <c r="F248" i="21"/>
  <c r="F247" i="21"/>
  <c r="F246" i="21"/>
  <c r="F245" i="21"/>
  <c r="F244" i="21"/>
  <c r="F243" i="21"/>
  <c r="F242" i="21"/>
  <c r="F241" i="21"/>
  <c r="F240" i="21"/>
  <c r="F239" i="21"/>
  <c r="F238" i="21"/>
  <c r="F237" i="21"/>
  <c r="F236" i="21"/>
  <c r="F235" i="21"/>
  <c r="F234" i="21"/>
  <c r="F233" i="21"/>
  <c r="F232" i="21"/>
  <c r="F231" i="21"/>
  <c r="F230" i="21"/>
  <c r="F229" i="21"/>
  <c r="F228" i="21"/>
  <c r="F227" i="21"/>
  <c r="F226" i="21"/>
  <c r="F225" i="21"/>
  <c r="F224" i="21"/>
  <c r="F223" i="21"/>
  <c r="F222" i="21"/>
  <c r="F221" i="21"/>
  <c r="F220" i="21"/>
  <c r="F219" i="21"/>
  <c r="F218" i="21"/>
  <c r="F217" i="21"/>
  <c r="F216" i="21"/>
  <c r="F215" i="21"/>
  <c r="F214" i="21"/>
  <c r="F213" i="21"/>
  <c r="F212" i="21"/>
  <c r="F211" i="21"/>
  <c r="F210" i="21"/>
  <c r="F209" i="21"/>
  <c r="F208" i="21"/>
  <c r="F207" i="21"/>
  <c r="F206" i="21"/>
  <c r="F205" i="21"/>
  <c r="F204" i="21"/>
  <c r="F203" i="21"/>
  <c r="F202" i="21"/>
  <c r="F201" i="21"/>
  <c r="F200" i="21"/>
  <c r="F199" i="21"/>
  <c r="F198" i="21"/>
  <c r="F197" i="21"/>
  <c r="F196" i="21"/>
  <c r="F195" i="21"/>
  <c r="F194" i="21"/>
  <c r="F193" i="21"/>
  <c r="F192" i="21"/>
  <c r="F191" i="21"/>
  <c r="F190" i="21"/>
  <c r="F189" i="21"/>
  <c r="F188" i="21"/>
  <c r="F187" i="21"/>
  <c r="F186" i="21"/>
  <c r="F185" i="21"/>
  <c r="F184" i="21"/>
  <c r="F183" i="21"/>
  <c r="F182" i="21"/>
  <c r="F181" i="21"/>
  <c r="F180" i="21"/>
  <c r="F179" i="21"/>
  <c r="F178" i="21"/>
  <c r="F177" i="21"/>
  <c r="F176" i="21"/>
  <c r="F175" i="21"/>
  <c r="F174" i="21"/>
  <c r="F173" i="21"/>
  <c r="F172" i="21"/>
  <c r="F171" i="21"/>
  <c r="F170" i="21"/>
  <c r="F169" i="21"/>
  <c r="F168" i="21"/>
  <c r="F167" i="21"/>
  <c r="F166" i="21"/>
  <c r="F165" i="21"/>
  <c r="F164" i="21"/>
  <c r="F163" i="21"/>
  <c r="F162" i="21"/>
  <c r="F161" i="21"/>
  <c r="F160" i="21"/>
  <c r="F159" i="21"/>
  <c r="F158" i="21"/>
  <c r="F157" i="21"/>
  <c r="F156" i="21"/>
  <c r="F155" i="21"/>
  <c r="F154" i="21"/>
  <c r="F153" i="21"/>
  <c r="F152" i="21"/>
  <c r="F151" i="21"/>
  <c r="F150" i="21"/>
  <c r="F149" i="21"/>
  <c r="F148" i="21"/>
  <c r="F147" i="21"/>
  <c r="F146" i="21"/>
  <c r="F145" i="21"/>
  <c r="F144" i="21"/>
  <c r="F143" i="21"/>
  <c r="F142" i="21"/>
  <c r="F141" i="21"/>
  <c r="F140" i="21"/>
  <c r="F139" i="21"/>
  <c r="F138" i="21"/>
  <c r="F137" i="21"/>
  <c r="F136" i="21"/>
  <c r="F135" i="21"/>
  <c r="F134" i="21"/>
  <c r="F133" i="21"/>
  <c r="F132" i="21"/>
  <c r="F131" i="21"/>
  <c r="F130" i="21"/>
  <c r="F129" i="21"/>
  <c r="F128" i="21"/>
  <c r="F127" i="21"/>
  <c r="F126" i="21"/>
  <c r="F125" i="21"/>
  <c r="F124" i="21"/>
  <c r="F123" i="21"/>
  <c r="F122" i="21"/>
  <c r="F121" i="21"/>
  <c r="F120" i="21"/>
  <c r="F119" i="21"/>
  <c r="F117" i="21"/>
  <c r="F116" i="21"/>
  <c r="F115" i="21"/>
  <c r="F114" i="21"/>
  <c r="F113" i="21"/>
  <c r="F112" i="21"/>
  <c r="F111" i="21"/>
  <c r="F110" i="21"/>
  <c r="F109" i="21"/>
  <c r="F108" i="21"/>
  <c r="F107" i="21"/>
  <c r="F106" i="21"/>
  <c r="F105" i="21"/>
  <c r="F104" i="21"/>
  <c r="F103" i="21"/>
  <c r="F102" i="21"/>
  <c r="F101" i="21"/>
  <c r="F100" i="21"/>
  <c r="F99" i="21"/>
  <c r="F98" i="21"/>
  <c r="F97" i="21"/>
  <c r="F96" i="21"/>
  <c r="F95" i="21"/>
  <c r="F94" i="21"/>
  <c r="F93" i="21"/>
  <c r="F92" i="21"/>
  <c r="F91" i="21"/>
  <c r="F90" i="21"/>
  <c r="F89" i="21"/>
  <c r="F88" i="21"/>
  <c r="F87" i="21"/>
  <c r="F86" i="21"/>
  <c r="F85" i="21"/>
  <c r="F84" i="21"/>
  <c r="F83" i="21"/>
  <c r="F82" i="21"/>
  <c r="F81" i="21"/>
  <c r="F80" i="21"/>
  <c r="F79" i="21"/>
  <c r="F78" i="21"/>
  <c r="F77" i="21"/>
  <c r="F76" i="21"/>
  <c r="F75" i="21"/>
  <c r="F74" i="21"/>
  <c r="F73" i="21"/>
  <c r="F72" i="21"/>
  <c r="F71" i="21"/>
  <c r="F70" i="21"/>
  <c r="F69" i="21"/>
  <c r="F68" i="21"/>
  <c r="F35" i="21"/>
  <c r="F31" i="21"/>
  <c r="F29" i="21"/>
  <c r="F27" i="21"/>
  <c r="F25" i="21"/>
  <c r="F23" i="21"/>
  <c r="F21" i="21"/>
  <c r="F19" i="21"/>
  <c r="F17" i="21"/>
  <c r="F15" i="21"/>
  <c r="F13" i="21"/>
  <c r="F11" i="21"/>
</calcChain>
</file>

<file path=xl/sharedStrings.xml><?xml version="1.0" encoding="utf-8"?>
<sst xmlns="http://schemas.openxmlformats.org/spreadsheetml/2006/main" count="1318" uniqueCount="972">
  <si>
    <t xml:space="preserve">Requerente
</t>
  </si>
  <si>
    <t xml:space="preserve">Designação do Projecto
</t>
  </si>
  <si>
    <t xml:space="preserve">Especialidade
</t>
  </si>
  <si>
    <t xml:space="preserve">Fase do Projecto
</t>
  </si>
  <si>
    <t xml:space="preserve">Mapa de Medições
</t>
  </si>
  <si>
    <t>RV01</t>
  </si>
  <si>
    <t xml:space="preserve">
Data: dd/mm/aaaa</t>
  </si>
  <si>
    <t>MOD QP 13/0</t>
  </si>
  <si>
    <t>Requalificação e ampliação do Centro de Saúde de Vila Praia de Âncora</t>
  </si>
  <si>
    <t>USF Vale do Âncora</t>
  </si>
  <si>
    <t>R. Pontault Combault 291, 4910-576 Vila Praia de Âncora</t>
  </si>
  <si>
    <t>Item</t>
  </si>
  <si>
    <t>Designação das unidades de trabalho</t>
  </si>
  <si>
    <t>Unid.</t>
  </si>
  <si>
    <t>Quant.</t>
  </si>
  <si>
    <t>Importâncias</t>
  </si>
  <si>
    <t xml:space="preserve">Unitário </t>
  </si>
  <si>
    <t>Total</t>
  </si>
  <si>
    <t>ESTALEIRO</t>
  </si>
  <si>
    <t>DEMOLIÇÕES</t>
  </si>
  <si>
    <t>ESTRUTURAS</t>
  </si>
  <si>
    <t>ARQUITECTURA</t>
  </si>
  <si>
    <t>INSTALAÇÕES, EQUIPAMENTOS DE ABASTECIMENTO DE ÁGUA, COMBATE A INCÊNDIO E DRENAGEM DE ÁGUAS RESIDUAIS E PLUVIAIS</t>
  </si>
  <si>
    <t>INSTALAÇÕES E EQUIPAMENTOS DE SISTEMAS ELÉTRICOS</t>
  </si>
  <si>
    <t>INSTALAÇÕES DE TELECOMUNICAÇÕES - ITED</t>
  </si>
  <si>
    <t>INSTALAÇÕES E EQUIPAMENTOS DE SEGURANÇA ATIVA</t>
  </si>
  <si>
    <t>INSTALAÇÕES MECÂNICAS - AVAC</t>
  </si>
  <si>
    <t>SEGURANÇA CONTRA INCÊNDIOS - SCIE</t>
  </si>
  <si>
    <t>TOTAL</t>
  </si>
  <si>
    <t>Notas Gerais:
1) Este mapa de quantidades deverá obrigatoriamente ser lido em conjunto com todas as peças escritas e desenhadas do projecto.
2) As amostras dos materiais que  deverão  ser  apresentadas com a devida antecedência, depois de  aprovadas,  ficarão  na obra servindo de padrão.
3) O Empreiteiro deverá propor materiais e processos construtivos que reduzam o impacto no meio ambiente na fase de construção e durante o ciclo de vida do  empreendimento. Desta forma, e sempre que possível, deverá:
3.1) Optar por sistemas de energia que reduzam o consumo e o desperdício, recorrendo a alternativas energéticas com menos impactes ambientais;
3.2) Recorrer a materiais e processos que reduzam a utilização dos recursos naturais e que contribuam para a manutenção da biodiversidade;
3.3) Dar prioridade ao uso de materiais que não utilizem produtos tóxicos no seu fabrico (como tintas e vernizes), nem produtos que libertem gases tóxicos durante sua aplicação ou uso (como vários produtos de construção e de limpeza);
3.4) Implementar técnicas e equipamentos que permitam a medição e a monitorização do desempenho ambiental da construção durante a execução da obra e na fase de ocupação.
4) Em todos os trabalhos patentes neste projecto deverá ser cumprido integralmente o Plano de Prevenção e Gestão de Resíduos de Construção e Demolição;
5) As quantidades apresentadas não dispensa de um levantamento no local e apresentação de mapa de erros e omissões;
6) Trabalhos a realizar de acordo com o projecto, satisfazendo o especificado no Caderno de Encargos/Memória Descritiva e Justificativa e incluindo todos os acessórios necessários. As referências e marcas devem ser entendidas como "tipo" ou "equivalente".</t>
  </si>
  <si>
    <t>1.1</t>
  </si>
  <si>
    <t>Montagem, manutenção e desmontagem de estaleiro,  em conformidade com a lei em vigor, satisfazendo as prescrições relativas à Segurança, Higiene e Saúde no Trabalho, incluindo  todos os equipamentos mão de obra e materiais  necessários à execução integral da obra, nomeadamente:</t>
  </si>
  <si>
    <t>a)</t>
  </si>
  <si>
    <t>- aluguer de contentor escritório p/ fiscalização</t>
  </si>
  <si>
    <t>b)</t>
  </si>
  <si>
    <t>- aluguer de contentor escritório p/ empreiteiro</t>
  </si>
  <si>
    <t>c)</t>
  </si>
  <si>
    <t>- aluguer de sanitários</t>
  </si>
  <si>
    <t>d)</t>
  </si>
  <si>
    <t>- contentor ferramentaria / armazém</t>
  </si>
  <si>
    <t>e)</t>
  </si>
  <si>
    <t>- vedação da obra</t>
  </si>
  <si>
    <t>f)</t>
  </si>
  <si>
    <t xml:space="preserve">- taxas, licenças e seguros        </t>
  </si>
  <si>
    <t>g)</t>
  </si>
  <si>
    <t>- rede provisória: água, energia e telecomunicações</t>
  </si>
  <si>
    <t>h)</t>
  </si>
  <si>
    <t>- elaboração do plano segurança e saúde em Obra</t>
  </si>
  <si>
    <t>i)</t>
  </si>
  <si>
    <t>- implementação do plano segurança e saúde em Obra</t>
  </si>
  <si>
    <t>j)</t>
  </si>
  <si>
    <t>- elaboração do plano de gestão de residuos P(GRCD) em Obra</t>
  </si>
  <si>
    <t>k)</t>
  </si>
  <si>
    <t>- implementação do plano de gestão de residuos em Obra</t>
  </si>
  <si>
    <t>l)</t>
  </si>
  <si>
    <t>- remoção de entulhos para vazadouro licenciado</t>
  </si>
  <si>
    <t>m)</t>
  </si>
  <si>
    <t>- protecção dos elementos construtivos a manter</t>
  </si>
  <si>
    <t>n)</t>
  </si>
  <si>
    <t>- meios de elevação e escoramento</t>
  </si>
  <si>
    <t>o)</t>
  </si>
  <si>
    <t>- andaimes</t>
  </si>
  <si>
    <t>p)</t>
  </si>
  <si>
    <t>- equipamentos, máquinas e ferramentas</t>
  </si>
  <si>
    <t>q)</t>
  </si>
  <si>
    <t>- limpezas parciais da obra</t>
  </si>
  <si>
    <t>r)</t>
  </si>
  <si>
    <t xml:space="preserve"> - limpeza final da obra por empresa da especialidade, incluindo limpeza necessária para entrega do espaço, bem como lavagem do parque na véspera da abertura</t>
  </si>
  <si>
    <t>s)</t>
  </si>
  <si>
    <t>- apoios de construção civil a todas as instalações</t>
  </si>
  <si>
    <t>t)</t>
  </si>
  <si>
    <t>- abertura e fecho de roços, valas e nichos</t>
  </si>
  <si>
    <t>u)</t>
  </si>
  <si>
    <t>- coordenação global da obra</t>
  </si>
  <si>
    <t>v)</t>
  </si>
  <si>
    <t>- acessos provisórios e respectiva sinalização</t>
  </si>
  <si>
    <t>w)</t>
  </si>
  <si>
    <t>- placas identificativas da obra</t>
  </si>
  <si>
    <t>x)</t>
  </si>
  <si>
    <t>- implantação, marcação e piquetagem da obra</t>
  </si>
  <si>
    <t>y)</t>
  </si>
  <si>
    <t>- transportes de pessoal, equipamentos e materiais</t>
  </si>
  <si>
    <t>z)</t>
  </si>
  <si>
    <t>- faseamento da obra quando indicado</t>
  </si>
  <si>
    <t>za)</t>
  </si>
  <si>
    <t>- vigilância da obra</t>
  </si>
  <si>
    <t>zb)</t>
  </si>
  <si>
    <t>- ensaios gerais</t>
  </si>
  <si>
    <t>zc)</t>
  </si>
  <si>
    <t>- elaboração de reportagem fotográfica</t>
  </si>
  <si>
    <t>zd)</t>
  </si>
  <si>
    <t>- telas finais da obra "como construído"</t>
  </si>
  <si>
    <t>1.1.1</t>
  </si>
  <si>
    <t>Montagem de estaleiro</t>
  </si>
  <si>
    <t>vg</t>
  </si>
  <si>
    <t>1.1.2</t>
  </si>
  <si>
    <t>Manutenção de estaleiro</t>
  </si>
  <si>
    <t>1.1.3</t>
  </si>
  <si>
    <t>Desmontagem de estaleiro</t>
  </si>
  <si>
    <t>1.1.4</t>
  </si>
  <si>
    <t>Fornecimento de Placas de Obra de acordo com modelo de financiamento de fundos europeus</t>
  </si>
  <si>
    <t>un</t>
  </si>
  <si>
    <t>1.1.5</t>
  </si>
  <si>
    <t>Fornecimento e fixação de Placa Final de acordo com modelo de financiamento de fundos europeus</t>
  </si>
  <si>
    <t xml:space="preserve">DEMOLIÇÕES </t>
  </si>
  <si>
    <t>2.1</t>
  </si>
  <si>
    <t>Demolições parciais e/ou integrais a executar em edificações existentes, de acordo com os desenhos de vermelhos e amarelos, tendo em conta ainda o levantamento do existente versus o projeto proposto, utilizando meios mecânicos e/ou manuais, incluindo escoramentos, remates, limpezas, carga, transporte e descarga dos excedentes para terreno autorizado e devidamente licenciado, desactivação de instalações especiais existentes, pagamento de licenças e todos os trabalhos complementares necessários, tudo executado de acordo com o projeto:</t>
  </si>
  <si>
    <t>2.1.1</t>
  </si>
  <si>
    <t>Desmonte e remoção de toda a caixilharia exterior existente no edifício a substituir, abertura e/ou alargamento de paredes para novos, incluindo todos os elementos e acessórios pertencentes ao vão.</t>
  </si>
  <si>
    <t>2.1.2</t>
  </si>
  <si>
    <t>Desmonte e remoção de todos vãos interior existente no edifício a substituir, abertura e/ou alargamento de paredes para novos, incluindo todos os elementos e acessórios pertencentes ao vão.</t>
  </si>
  <si>
    <t>2.1.3</t>
  </si>
  <si>
    <t>Demolição de paredes interiores existentes, abertura e/ou alargamento de paredes para novos vãos interiores, indicadas no projecto de vermelhos e amarelos, integrando a remoção de vãos, revestimentos, rodapés, equipamentos, etc. bem como todos os elementos acoplados, incluindo todos os elementos e acessórios necessários.</t>
  </si>
  <si>
    <t>m2</t>
  </si>
  <si>
    <t>2.1.4</t>
  </si>
  <si>
    <t>Desmontagem e remoção  por empresa qualificada de cobertura total formada por placas de fibrocimento, elementos de fixação, drenagem e acessórios (rufos, caleiras, telas, etc.), mantendo a estrutura de suporte existente, para colocação da nova cobertura, incluindo plastificação, etiquetagem e paletização das placas com meios e equipamentos adequados, transporte para operador de resíduos acompanhado pelas respectivas guias de transporte de resíduos, medições e análises para controle de fibras de amianto por laboratórios credenciados, tudo de acordo com lei em vigor.  (medição projeção horizontal)</t>
  </si>
  <si>
    <t>2.1.5</t>
  </si>
  <si>
    <t>Desmontagem e remoção  de pérgola existente, considerando armazenamento devidamente cuidado em obra, para posterior recolocação, incluindo todos os elementos e acessórios necessários.  (medição projeção horizontal)</t>
  </si>
  <si>
    <t>2.1.6</t>
  </si>
  <si>
    <t>Remoção de pavimentos interiores existentes, indicadas no projecto de vermelhos e amarelos, considerando picagem onde necessário para aplicação do novo revestimento, incluindo todos os elementos e acessórios necessários.</t>
  </si>
  <si>
    <t>2.1.7</t>
  </si>
  <si>
    <t>Demolição e remoção de tetos interiores existentes, indicadas no projecto de vermelhos e amarelos, elementos de fixação, incluindo todos os elementos e acessórios necessários.</t>
  </si>
  <si>
    <t>3.1</t>
  </si>
  <si>
    <t>MOVIMENTO DE TERRAS</t>
  </si>
  <si>
    <t>3.1.1</t>
  </si>
  <si>
    <t>Abertura de caboucos, para realização de sapatas, incluindo reaterros necessários, compactação e  transporte dos excedentes para terreno autorizado e devidamente licenciado de acordordo com PPGRCD e todos os trabalhos necessários à sua boa execução, de acordo com os pormenores de projecto e as C.T.E.,nos terrenos designados no estudo geotécnico:</t>
  </si>
  <si>
    <t>3.1.1.1</t>
  </si>
  <si>
    <t xml:space="preserve"> - Sapatas de pilares</t>
  </si>
  <si>
    <t>m3</t>
  </si>
  <si>
    <t>3.1.1.2</t>
  </si>
  <si>
    <t xml:space="preserve"> - Ensoleiramento geral</t>
  </si>
  <si>
    <t>3.2</t>
  </si>
  <si>
    <t>BETÃO SIMPLES</t>
  </si>
  <si>
    <t>3.2.1</t>
  </si>
  <si>
    <t>Fornecimento e colocação de betão de regularização e de limpeza da classe C12/15 em fundações, incluindo todos os trabalhos necessários à sua boa execução, de acordo com os pormenores de projecto e C.T.E.</t>
  </si>
  <si>
    <t>3.2.1.1</t>
  </si>
  <si>
    <t>3.3</t>
  </si>
  <si>
    <t>BETÃO ARMADO</t>
  </si>
  <si>
    <t>3.3.1</t>
  </si>
  <si>
    <t>Fundações</t>
  </si>
  <si>
    <t>3.3.1.1</t>
  </si>
  <si>
    <t>Fornecimento e colocação de betão da classe C30/37, incluindo todos os trabalhos necessários à sua perfeita execução de acordo com as C.T.E., nos seguintes elementos:</t>
  </si>
  <si>
    <t>3.3.1.1.1</t>
  </si>
  <si>
    <t>3.3.1.1.2</t>
  </si>
  <si>
    <t xml:space="preserve"> - Plintos</t>
  </si>
  <si>
    <t>3.3.2</t>
  </si>
  <si>
    <t>Super Estrutura</t>
  </si>
  <si>
    <t>3.3.2.1</t>
  </si>
  <si>
    <t>3.1.2.1.1</t>
  </si>
  <si>
    <t>- Pilares</t>
  </si>
  <si>
    <t>3.1.2.1.3</t>
  </si>
  <si>
    <t>- Vigas</t>
  </si>
  <si>
    <t>3.1.2.1.4</t>
  </si>
  <si>
    <t>- Lajes maciças</t>
  </si>
  <si>
    <t>3.4</t>
  </si>
  <si>
    <t>AÇO</t>
  </si>
  <si>
    <t>3.4.1</t>
  </si>
  <si>
    <t>3.4.1.1</t>
  </si>
  <si>
    <t>Fornecimento e colocação de armadura da classe A500 NR, incluindo todos os trabalhos necessários de acordo com as peças desenhadas e as C.T.E. nos elemento seguintes:</t>
  </si>
  <si>
    <t>3.4.1.1.1</t>
  </si>
  <si>
    <t>- Sapatas</t>
  </si>
  <si>
    <t>kg</t>
  </si>
  <si>
    <t>3.4.1.1.2</t>
  </si>
  <si>
    <t>3.4.2</t>
  </si>
  <si>
    <t>3.4.2.1</t>
  </si>
  <si>
    <t>3.4.2.1.1</t>
  </si>
  <si>
    <t>3.4.2.1.2</t>
  </si>
  <si>
    <t>3.4.2.1.3</t>
  </si>
  <si>
    <t>3.5</t>
  </si>
  <si>
    <t>COFRAGEM</t>
  </si>
  <si>
    <t>3.5.1</t>
  </si>
  <si>
    <t>3.5.1.1</t>
  </si>
  <si>
    <t>Fornecimento e colocação de cofragem incluindo descofragem e todos os trabalhos necessários à sua perfeita execução de acordo com as C.T.E., nos seguintes elementos:</t>
  </si>
  <si>
    <t>3.5.1.1.1</t>
  </si>
  <si>
    <t>3.5.1.1.2</t>
  </si>
  <si>
    <t>3.5.2</t>
  </si>
  <si>
    <t>3.5.2.1</t>
  </si>
  <si>
    <t>3.5.2.1.1</t>
  </si>
  <si>
    <t>3.5.2.1.2</t>
  </si>
  <si>
    <t>3.5.2.1.3</t>
  </si>
  <si>
    <t>3.6</t>
  </si>
  <si>
    <t>ESTRUTURA METÁLICA</t>
  </si>
  <si>
    <t>3.6.1</t>
  </si>
  <si>
    <t>Estrutura metálica em perfis e chapas metálicas da classe de resistência S275, perfis tubulares laminados a quente de classe S275J0H incluindo no preço unitário a cotação para: fornecimento, transporte, montagem, afinações, ligações po soldadura e/ou por aparafusamento, chapas, reforços, apoios, desperdícios, buchas, parafusos, porcas, anilhas, conectores, varões roscados, chumbadouros, furações, rasgos, selagem química, argamassa grout, decapagem, proteção anti-corrosiva, proteção anti-fogo, pintura final e todos os trabalhos complementares necessários, tudo executado de acordo com as peças desenhadas e as C.T.E.</t>
  </si>
  <si>
    <t>3.6.1.1</t>
  </si>
  <si>
    <t xml:space="preserve"> - IPE180</t>
  </si>
  <si>
    <t>3.6.1.2</t>
  </si>
  <si>
    <t xml:space="preserve"> - HEA180</t>
  </si>
  <si>
    <t>3.6.1.3</t>
  </si>
  <si>
    <t xml:space="preserve"> - CHS 101.6x5.0</t>
  </si>
  <si>
    <t>3.7</t>
  </si>
  <si>
    <t>LAJE TÉRREA(Espaço Novo)</t>
  </si>
  <si>
    <t>3.7.1</t>
  </si>
  <si>
    <t>Ensoleiramento geral de betão armado com 0,20m de espessura, realizado com betão C25/30 com endurecedor de superfície e betonagem com grua, e aço A500 NR. Incluindo betão de regularização com 0,05m, armaduras para execução de reforços, dobras, encontros, arranques e esperas em muros, escadas e rampas, mudanças de nível, arame de atar, e separadores de acordo com as C.T.E. e peças desenhadas</t>
  </si>
  <si>
    <t>3.8</t>
  </si>
  <si>
    <t>DIVERSOS</t>
  </si>
  <si>
    <t>3.8.1</t>
  </si>
  <si>
    <t>Fornecimento e aplicação de junta de dilatação, incluindo todos os trabalhos necessários à sua perfeita execução, de acordo com as C.T.E. e peças desenhadas.</t>
  </si>
  <si>
    <t>m</t>
  </si>
  <si>
    <t>ARQUITETURA</t>
  </si>
  <si>
    <t>4.1</t>
  </si>
  <si>
    <t>PAREDES E DIVISÓRIAS INTERIORES</t>
  </si>
  <si>
    <t>4.1.1</t>
  </si>
  <si>
    <t>Paredes Exteriores</t>
  </si>
  <si>
    <t>4.1.1.1</t>
  </si>
  <si>
    <t>P4 - Fornecimento e assentamento de alvenaria em paredes exteriores, executado em bloco termico de 20cm assente com argamassa de cimento e areia, incluindo travamento entre panos com grampos não corrosivos, padieiras, portais, correçãso de pontes térmicas, remates e perdas, considerando ainda todos os trabalhos e materais preliminares inerentes, assim como os complementares ao perfeito acabamento, tudo de acordo com o projecto e indicações do fornecedor.</t>
  </si>
  <si>
    <t>4.1.2</t>
  </si>
  <si>
    <t>Paredes interiores</t>
  </si>
  <si>
    <t>4.1.2.1</t>
  </si>
  <si>
    <t xml:space="preserve">P1 - Fornecimento e colocação de paredes divisorias interiores, executadas com dupla placa de gesso cartonado standard 13mm em ambas as faces, incluindo montante 70mm em perfis metálicos, isolamento com lã mineral entre montantes, fixação, acessórios, tratamento de juntas,  protecção de arestas, abertura de negativos, reforços, suportes para instalações, emassamento geral, remates e perdas, prevendo todos os trabalhos e materiais preliminares inerentes, assim como os complementares ao perfeito acabamento, tudo de acordo com o projeto e indicações do fornecedor. </t>
  </si>
  <si>
    <t>4.1.2.2</t>
  </si>
  <si>
    <t xml:space="preserve">P2 - Fornecimento e colocação de paredes divisorias interiores, executadas com dupla placa de gesso cartonado hidrófugo 13mm em ambas as faces, incluindo montante 70mm em perfis metálicos, isolamento com lã mineral entre montantes, fixação, acessórios, tratamento de juntas,  protecção de arestas, abertura de negativos, reforços, suportes para instalações, emassamento geral, remates e perdas, prevendo todos os trabalhos e materiais preliminares inerentes, assim como os complementares ao perfeito acabamento, tudo de acordo com o projeto e indicações do fornecedor. </t>
  </si>
  <si>
    <t>4.1.2.3</t>
  </si>
  <si>
    <t xml:space="preserve">P3 - Fornecimento e colocação de forra em gesso cartonado, executado com dupla placa standard, incluindo montantes 48mm em perfis metálicos, isolamento com lã mineral entre montantes, fixação, acessórios, tratamento de juntas,  protecção de arestas, abertura de negativos, reforços, suportes para instalações, emassamento geral, remates e perdas, prevendo todos os trabalhos e materiais preliminares inerentes, assim como os complementares ao perfeito acabamento, tudo de acordo com o projeto e indicações do fornecedor. </t>
  </si>
  <si>
    <t>4.2</t>
  </si>
  <si>
    <t>COBERTURAS, IMPERMEABILIZAÇÕES E ISOLAMENTOS</t>
  </si>
  <si>
    <t>4.2.1</t>
  </si>
  <si>
    <t>Cobertura Acessível</t>
  </si>
  <si>
    <t>4.2.1.1</t>
  </si>
  <si>
    <t>Fornecimento e colocação de cobertura, constituida pelos elementos em baixo indicados, incluindo fixação, acessórios, dobras, sobreposições, remates, modelação de caleiras, perdas e teste de estanquicidade final, prevendo todos os trabalhos e materiais preliminares inerentes, assim como os complementares ao perfeito acabamento, tudo de acordo com o projeto e indicações do fornecedor:
- camada de regularização com 2% de inclinação;
- emulsão betuminosa de impermeabilização e proteção às humidades ascensionais;
 - membrana betuminosa impermeabilizante produzida apartir de betume modificado APP de massa nominal de 3kg/ m2 e composta por armadura de vidro;
 - membrana betuminosa de 4kg/ m2 reforçada com feltro de poliester e acabamento em granulado de ardósia;
 - manta geotêxtil;
 - lajetas termicas com acabamento betão poroso;</t>
  </si>
  <si>
    <t>4.2.2</t>
  </si>
  <si>
    <t>Cobertura em Chapa Sandwich</t>
  </si>
  <si>
    <t>4.2.2.1</t>
  </si>
  <si>
    <t>Fornecimento e colocação de revestimento de cobertura, constituida por painel de sandwich com  60mm tipo "O Feliz Painel" modelo Topcover 3, ou equivalente, incluindo membrana betuminosa impermeabilizante produzida a partir de betume modificado APP, de massa nominal de 3kg/m2 e composta por uma armadura de fibra de vidro, incluindo fixação, caleiras, acessórios, dobras, sobreposições, remates, e demais materais e trabalhos, tudo executado de acordo com o projeto e indicações do fornecedor.</t>
  </si>
  <si>
    <t>4.2.2.2</t>
  </si>
  <si>
    <t>Fornecimento e colocação de Caleira em chapa lacada simples, incluindo tapa juntas, fixações, acessórios, dobras, sobreposições, remates, e demais materais e trabalhos, tudo executado de acordo com o projeto e indicações do fornecedor.</t>
  </si>
  <si>
    <t>4.2.2.3</t>
  </si>
  <si>
    <t>Fornecimento e colocação de Rufo em chapa lacada simples, incluindo tapa juntas, fixações, acessórios, dobras, sobreposições, remates, e demais materais e trabalhos, tudo executado de acordo com o projeto e indicações do fornecedor.</t>
  </si>
  <si>
    <t>4.2.2.4</t>
  </si>
  <si>
    <t>Fornecimento e colocação de Cumieira em chapa lacada simples, incluindo tapa juntas, fixações, acessórios, dobras, sobreposições, remates, e demais materais e trabalhos, tudo executado de acordo com o projeto e indicações do fornecedor.</t>
  </si>
  <si>
    <t>4.2.2.5</t>
  </si>
  <si>
    <t>Fornecimento e colocação de tubos de queda em PVC com diâmetro de 90mm, segundo NP EN 1329, com acessórios no mesmo material, incluindo montagem de braçadeiras em aço inox, com fixações à fachada, transporte dos restantes materiais sobrantes a vazadouro, bem como todos os trabalhos indispensáveis à execução perfeita da tarefa.</t>
  </si>
  <si>
    <t>4.2.3</t>
  </si>
  <si>
    <t>Impermeabilizações</t>
  </si>
  <si>
    <t>4.2.3.1</t>
  </si>
  <si>
    <t>Fornecimento e colocação de argamassa de impermeabilização monocomponente flexivel aplicada em zonas de água, pronto a receber revestimentos, incluindo remates e perdas, prevendo todos os trabalhos e materiais preliminares inerentes, assim como os complementares ao perfeito acabamento, tudo de acordo com o projeto e indicações do fornecedor:</t>
  </si>
  <si>
    <t>4.2.4.1</t>
  </si>
  <si>
    <t xml:space="preserve">Em pavimentos, incluindo dobra nas paredes </t>
  </si>
  <si>
    <t>4.2.4.2</t>
  </si>
  <si>
    <t>Em paredes, zona de duche até a uma altura de 2,00m</t>
  </si>
  <si>
    <t>4.3</t>
  </si>
  <si>
    <t>REVESTIMENTO DE PAVIMENTOS</t>
  </si>
  <si>
    <t>4.3.1</t>
  </si>
  <si>
    <t>Pavimentos interiores</t>
  </si>
  <si>
    <t>4.3.1.1</t>
  </si>
  <si>
    <t>PV1 - Fornecimento e colocação de revestimento de pavimentos interiores, executado em manta vinilica de alta resistencia do tipo TARKETT IQ Eminent Unisense, acabamento Dusty Green ou equivalente, incluindo barramento, colagem, tratamento de juntas com cordão de soldar a quente à cor, rodapé em meia cana com acabamento no mesmo material do pavimento, betonilha de regularização, remates e perdas, prevendo todos os trabalhos e materias preliminares inerentes, assim como os complementares ao perfeito acabamento, tudo de acordo com o projecto e indicações do fornecedor.</t>
  </si>
  <si>
    <t>4.3.1.2</t>
  </si>
  <si>
    <t>PV2 - Fornecimento e colocação de revestimento de pavimentos interiores, executado em vinilico anti-derrapante, do tipo TARKETT  Granit Multisafe acabamento Blue c3476748, incluindo barramento, colagem, tratamento de juntas com cordão de soldar a quente à cor, rodapé em meia cana com acabamento no mesmo material do pavimento, betonilha de regularização, remates e perdas, prevendo todos os trabalhos e materias preliminares inerentes, assim como os complementares ao perfeito acabamento, tudo de acordo com o projecto e indicações do fornecedor.</t>
  </si>
  <si>
    <t>4.3.1.3</t>
  </si>
  <si>
    <t>PV4 - Fornecimento e colocação de argamassa autonivelante de alisamento e regularização do tipo WEBER, weberfloor top, ou equivalente, em pavimento interior, incluindo todos os trabalhos e materiais preliminares inerentes, assim como os complementares ao perfeito acabamento, tudo de acordo com o projeto e indicações do fornecedor.</t>
  </si>
  <si>
    <t>4.3.1.4</t>
  </si>
  <si>
    <t>PV5 - Fornecimento e aplicação de tapete de réguas metálicas e bandas de borracha reforçada com fibras de nylon  do tipo "FCCMat" com 17mm de espessura final a aprovar pela fiscalização e/ou Dono de Obra, incluindo remates e perdas, prevendo todos os trabalhos e materiais preliminares inerentes, assim como os complementares ao perfeito acabamento, tudo de acordo com o projeto e indicações do fornecedor.</t>
  </si>
  <si>
    <t>4.3.2</t>
  </si>
  <si>
    <t>Pavimentos exteriores</t>
  </si>
  <si>
    <t>4.3.2.1</t>
  </si>
  <si>
    <t xml:space="preserve">PV3 - Fornecimento e colocação de pavimento exterior em Deck compósito antiderrapante do tipo SAGRIPER, modelo Sagideck, ou equivalente, acabamento teka, incluindo estrutura de suporte e fixação, todos os materiais e acessórios necessários a um perfeito acabamento. </t>
  </si>
  <si>
    <t>4.4</t>
  </si>
  <si>
    <t>REVESTIMENTO DE PAREDES</t>
  </si>
  <si>
    <t>4.4.1</t>
  </si>
  <si>
    <t>4.4.1.1</t>
  </si>
  <si>
    <t xml:space="preserve">Fornecimento e colocação de gesso projectado em paredes interiores, incluindo rede de fibra de vidro na transição alvenaria/betão, protecção de arestas, remates e perdas, prevendo todos os trabalhos e materiais preliminares inerentes, assim como os complementares ao perfeito acabamento, pronto a receber acabamento final, tudo de acordo com o projeto e indicações do fornecedor. </t>
  </si>
  <si>
    <t>4.4.1.2</t>
  </si>
  <si>
    <t>RV1 - Fornecimento e execução de pintura de paredes interiores com tinta plástica, na cor Ral 9010, aplicada ao rolo ou trincha em duas a três demãos, incluindo uma demão inicial de primário prevendo todos os trabalhos e materiais preliminares inerentes, assim como os complementares ao perefito acabamento, tudo de acordo com o proejcto e indicações do fornecedor.</t>
  </si>
  <si>
    <t>4.4.1.3</t>
  </si>
  <si>
    <t>RV2 - Revestimento em tela vinilica em toda a extensão da parede do tipo TARKETT, modelo Aquarelle Wall HFS acabamento Grey 3942081, incluindo barramento, colagem, tratamento de juntas com cordão de soldar a quente à cor, remates e perdas, prevendo todos os trabalhos e materias preliminares inerentes, assim como os complementares ao perfeito acabamento, tudo de acordo com o projecto e indicações do fornecedor.</t>
  </si>
  <si>
    <t>4.4.1.4</t>
  </si>
  <si>
    <t>RV3 - Lambril em contraplacado maritimo + Pintura</t>
  </si>
  <si>
    <t>4.4.1.4.1</t>
  </si>
  <si>
    <t>Fornecimento e colocação de revestimento em lambril em contraplacado maritimo até 0,90m de altura, com espessura e acabamento idêntico ao existente, incluindo alheta de separação revestimento/ pintura, remates e perdas, prevendo todos os trabalhos e materiais preliminares inerentes, assim como os complementares ao perfeito acabamento, tudo de acordo com o projecto e indicações do fornecedor.
Restante parede:
Fornecimento e execução de pintura, a tinta plástica, na cor Ral 9010, aplicada ao rolo ou trincha em duas a três demãos, incluindo uma demão inicial de primário e aditivo anti-fungos, perfis de remate, prevendo todos os trabalhos e materiais preliminares inerentes, assim como os complementares ao perfeito acabamento, tudo de acordo com o projecto e indicações do fornecedor.</t>
  </si>
  <si>
    <t>4.4.1.4.1.1</t>
  </si>
  <si>
    <t>Lambril em contraplacado maritimo</t>
  </si>
  <si>
    <t>4.4.1.4.1.2</t>
  </si>
  <si>
    <t>Superficie Pintada</t>
  </si>
  <si>
    <t>4.4.1.5</t>
  </si>
  <si>
    <t xml:space="preserve">RV 4 - Fornecimento e execução de pintura a tinta plástica, na cor Ral 9010 sobre paredes existentes nas zonas dos lambris de madeira, com uma extensão vertical de 180cm, incluindo uma demão inicial de primário e aditivo anti-fungos, prevendo todos os trabalhos preliminares e inerentes, assim como os complementares necessários ao perfeito acabamento, tudo de acordo com o projecto e indicações do fornecedor. </t>
  </si>
  <si>
    <t>4.4.1.6</t>
  </si>
  <si>
    <t>RV5 - Lambril em contraplacado maritimo + Pintura</t>
  </si>
  <si>
    <t>4.4.1.6.1</t>
  </si>
  <si>
    <t>Fornecimento e colocação de revestimento em lambril em contraplacado maritimo até 2,00m de altura, com espessura e acabamento idêntico ao existente, incluindo alheta de separação revestimento/ pintura, remates e perdas, prevendo todos os trabalhos e materiais preliminares inerentes, assim como os complementares ao perfeito acabamento, tudo de acordo com o projecto e indicações do fornecedor.
Restante parede:
Fornecimento e execução de pintura, a tinta plástica, na cor Ral 9010, aplicada ao rolo ou trincha em duas a três demãos, incluindo uma demão inicial de primário e aditivo anti-fungos, perfis de remate, prevendo todos os trabalhos e materiais preliminares inerentes, assim como os complementares ao perfeito acabamento, tudo de acordo com o projecto e indicações do fornecedor.</t>
  </si>
  <si>
    <t>4.4.1.6.1.1</t>
  </si>
  <si>
    <t>4.4.1.6.1.2</t>
  </si>
  <si>
    <t>4.4.2</t>
  </si>
  <si>
    <t>Paredes exteriores</t>
  </si>
  <si>
    <t>4.4.2.1</t>
  </si>
  <si>
    <t xml:space="preserve">RV6 - Fornecimento e colocação de revestimento exterior em  sistema de ETICS homologado, com 6cm de espessura, acabamento à cor Ral 9010, incluindo perfis de arranque, fecho superior, de canto de PVC com malha, vedação de juntas, acessórios, dobras, acabamento final, remates e perdas, prevendo todos os trabalhos e materiais preliminares inerentes, assim como os complementares ao perfeito acabamento, tudo de acordo com o projeto e indicações do fornecedor. </t>
  </si>
  <si>
    <t>4.4.2.2</t>
  </si>
  <si>
    <t xml:space="preserve">Fornecimento e colocação de revestimento exterior em  sistema de ETICS homologado, com 4cm de espessura, para receber acabamento em lajetas, incluindo perfis de arranque, fecho superior, de canto de PVC com malha, vedação de juntas, acessórios, dobras, acabamento final, remates e perdas, prevendo todos os trabalhos e materiais preliminares inerentes, assim como os complementares ao perfeito acabamento, tudo de acordo com o projeto e indicações do fornecedor. </t>
  </si>
  <si>
    <t>4.4.2.3</t>
  </si>
  <si>
    <t xml:space="preserve">Fornecimento e execução de revestimento de parede com lajetas de betão c/ 2cm, até a uma altura de 0,40m,  incluindo colocação com cimento-cola, alheta de separação revestimento / pintura, perfil de canto em PVC, remates e perdas, prevendo todos os trabalhos e materiais preliminares inerentes, assim como os complementares ao perfeito acabamento, tudo de acordo com o projeto e indicações do fornecedor. </t>
  </si>
  <si>
    <t>4.4.2.4</t>
  </si>
  <si>
    <t>Pintura com tinta acrílica tipo "Nováqua da Cin" ou similar, à cor RAL 9010, aplicada em paredes exteriores ao rolo ou trincha em duas a três demãos, incluindo uma demão inicial de primário, tudo executado de acordo com o projecto.</t>
  </si>
  <si>
    <t>4.5</t>
  </si>
  <si>
    <t>REVESTIMENTO DE TETOS</t>
  </si>
  <si>
    <t>4.5.1</t>
  </si>
  <si>
    <t>Tetos interiores</t>
  </si>
  <si>
    <t>4.5.1.1</t>
  </si>
  <si>
    <t xml:space="preserve">TE1 - Fornecimento e colocação de tetos falsos, executadas em placas de gesso cartonado standard com 12,5mm de espessura, incluindo lã de rocha 50mm de espessura, estrutura portante em perfis metálicos de suporte ao teto real, acessórios, tratamento de juntas, protecção  de arestas, abertura de negativos, reforços, suportes para instalações, alçapões, recaídas, sancas, emassamento geral, acabamento final com pintura na cor Ral 9010, remates e perdas, prevendo todos os trabalhos e materiais preliminares inerentes, assim como os complementares ao perfeito acabamento, tudo de acordo com o projeto e indicações do fornecedor. 
</t>
  </si>
  <si>
    <t>4.5.1.2</t>
  </si>
  <si>
    <t xml:space="preserve">TE2 - Fornecimento e colocação de tetos falsos, executadas em placas de gesso cartonado hidrófugo com 12,5mm de espessura, incluindo lã de rocha de 50mm, estrutura portante em perfis metálicos de suporte ao tecto real, acessórios, tratamento de juntas, protecção  de arestas,  abertura de negativos, reforços, suportes para instalações, alçapões, recaídas, sancas, emassamento geral, acabamento final com pintura anti-fúngica, à cor Ral 9010, remates e perdas, prevendo todos os trabalhos e materiais preliminares inerentes, assim como os complementares ao perfeito acabamento, tudo de acordo com o projeto e indicações do fornecedor. 
</t>
  </si>
  <si>
    <t>4.5.1.3</t>
  </si>
  <si>
    <t>TE3 - Fornecimento e colocação de teto acústico, em painel de lã mineral de 30mm de espessura, barrados em vários passos com massa mineral para obter uma superficie continua, aplicados sob o teto falso em gesso cartonado em placas, acabamento final com pintura à cor Ral 9010, remates perdas, prevendo todos os trabalhos e materiais preliminares inerentes, asim como os complementares ao perfeito acabamento, tudo de acordo com o projecto e indicações do fornecedor.</t>
  </si>
  <si>
    <t>4.6</t>
  </si>
  <si>
    <t>CARPINTARIAS</t>
  </si>
  <si>
    <t>4.6.1</t>
  </si>
  <si>
    <t>Fornecimento e colocação de portas interiores de batente, em aglomerado de madeira revestido a termolaminado 3mm de espessura tipo Polyrey cor cinza G075 Gris CENDRÉ FA, ou equivalente, incluíndo aro e guarnições em perfil de aluminio, ferragens de encastrar para trancar no pavimento, dobradiças e acessórios, fechaduras e puxadores, batentes de pavimento, fixações e vedações do sistema, acessórios, remates, afinações, acabamento, tudo conforme indicado no mapa de vãos e executado de acordo com o projeto e demais trabalhos e materiais necessários ao seu bom funcionamento e atendo em atenção as indicações do fabricante / fornecedor.</t>
  </si>
  <si>
    <t>4.6.1.1</t>
  </si>
  <si>
    <t>VI 01 - 0,80X2,00m</t>
  </si>
  <si>
    <t>4.6.1.2</t>
  </si>
  <si>
    <t>VI 04 - 0,65x2,00m</t>
  </si>
  <si>
    <t>4.6.2</t>
  </si>
  <si>
    <t>Fornecimento e colocação de portas interiores de correr, em aglomerado de madeira revestido a termolaminado 3mm de espessura tipo Polyrey cor cinza G075 Gris CENDRÉ FA, ou equivalente, incluíndo aro e guarnições em perfil de aluminio, ferragens, calha suspensa em aço inox, fechaduras e puxadores, fixações e vedações do sistema, acessórios, remates, afinações, acabamento, tudo conforme indicado no mapa de vãos e executado de acordo com o projeto e demais trabalhos e materiais necessários ao seu bom funcionamento e atendo em atenção as indicações do fabricante / fornecedor.</t>
  </si>
  <si>
    <t>4.6.2.1</t>
  </si>
  <si>
    <t>VI 02 - 0,90x2,10m</t>
  </si>
  <si>
    <t xml:space="preserve">VI 07 - 0,80X2,10m </t>
  </si>
  <si>
    <t>4.6.3</t>
  </si>
  <si>
    <t>Fornecimento e colocação de portas interiores corta-fogo tipo VICAIMA, ou equivalente, revestidas a termolaminado 3mm de espessura tipo Polyrey cor cinza G075 Gris CENDRÉ FA, ou equivalente, incluindo aro e guarnições em aluminio, ferragens conforme mapa de vãos, acessórios, remates, mola aérea e barra anti-pânico quando indicado, retentor electromagnético quando indicado, controlo de acessos e ligação á CDI quando indicado, acabamento, afinações, tudo conforme indicado no mapa de vãos e executado de acordo com o projeto e demais trabalhos e materiais necessários ao seu bom funcionamento e atendo em atenção as indicações do fabricante / fornecedor.</t>
  </si>
  <si>
    <t>4.6.3.1</t>
  </si>
  <si>
    <t>VI 01 CF - 0,80X2,00m_EI30</t>
  </si>
  <si>
    <t>4.6.3.2</t>
  </si>
  <si>
    <t>VI 03 CF - 0,90X2,00m_EI30</t>
  </si>
  <si>
    <t>4.6.3.3</t>
  </si>
  <si>
    <t>VI 05 CF - 1,40X2,50m_EI30</t>
  </si>
  <si>
    <t>4.6.3.4</t>
  </si>
  <si>
    <t>VI 06 CF - 1,80X2,50m_EI30</t>
  </si>
  <si>
    <t>4.6.4</t>
  </si>
  <si>
    <t>Fornecimento e colocação de portas interiores de correr embutidas automáticas de funcionamento eletrónico, em aglomerado de madeira revestido a termolaminado 3mm de espessura tipo Polyrey cor cinza G075 Gris CENDRÉ FA, ou equivalente, incluíndo aro e guarnições em perfil de aluminio, ferragens, calha suspensa em aço inox, fechaduras e puxadores, fixações e vedações do sistema, acessórios, remates, afinações, retentor electromagnético quando indicado, controlo de acessos e ligação á CDI quando indicado, acabamento, tudo conforme indicado no mapa de vãos e executado de acordo com o projeto e demais trabalhos e materiais necessários ao seu bom funcionamento e atendo em atenção as indicações do fabricante / fornecedor.</t>
  </si>
  <si>
    <t>4.6.4.1</t>
  </si>
  <si>
    <t>VI 08 - 1,80x2,10m</t>
  </si>
  <si>
    <t>4.6.4.2</t>
  </si>
  <si>
    <t>VI 08 CF - 1,80x2,10m</t>
  </si>
  <si>
    <t>4.7</t>
  </si>
  <si>
    <t>VIDROS</t>
  </si>
  <si>
    <t>4.7.1</t>
  </si>
  <si>
    <t>Divisórias Interiores</t>
  </si>
  <si>
    <t>4.7.1.1</t>
  </si>
  <si>
    <t>Fornecimento e  montagem de divisorias interiores em vidro duplo, incluindo fixação com sistema em calha de aluminio em todo o perimetro, todas as ferragens, acessórios, vedantes, mecanismos do sistema, prevendo todos os trabalhos e materais preliminares inerentes, assim como os complementares ao perfeito acabamento, tudo de acordo com mapa de vãos e executado de acordo com o projecto e atendendo às indicações do fabricante/ fornecedor.</t>
  </si>
  <si>
    <t>4.7.1.1.1</t>
  </si>
  <si>
    <t>VI 09 - 0,84x2,55m</t>
  </si>
  <si>
    <t>4.7.2</t>
  </si>
  <si>
    <t>Portas</t>
  </si>
  <si>
    <t>4.7.2.1</t>
  </si>
  <si>
    <t>Fornecimento e  montagem de porta pivotante de divisoria interior em vidro laminado temperado, incluindo fixação com sistema em calha de aluminio oculta no pavimento e teto, todas as ferragens, acessórios, vedantes, mecanismos do sistema, prevendo todos os trabalhos e materais preliminares inerentes, assim como os complementares ao perfeito acabamento, tudo de acordo com mapa de vãos e executado de acordo com o projecto e atendendo às indicações do fabricante/ fornecedor.</t>
  </si>
  <si>
    <t>4.7.2.1.1</t>
  </si>
  <si>
    <t>VI 10 - 0,84x2,55m</t>
  </si>
  <si>
    <t>MOBILIÁRIO FIXO</t>
  </si>
  <si>
    <t>4.8.1</t>
  </si>
  <si>
    <t>Fornecimento e colocação de armários constitudos por portas em MDF folheado a HPL à cor Ral 7035, interior em MDF folheado a  melamina à cor RAL 7035, ou equivalente, incluindo prateleiras amoviveis e regulaveis em altura, dobradiças série oculta com sistema de avanço, batente magnético "Tic Tac", ferragens, acessórios, remates, afinações, tudo conforme indicado no mapa de armários e executado de acordo com o projeto e demais trabalhos necessários ao seu bom funcionamento e tendo em atenção as indicações do fabricante/fornecedor. (alturaxcomprimentoxprofundidade)</t>
  </si>
  <si>
    <t>4.8.1.1</t>
  </si>
  <si>
    <t>ARM 01_2,10x1,00x0,45m_2 portas de abrir</t>
  </si>
  <si>
    <t>4.8.1.2</t>
  </si>
  <si>
    <t>ARM 02_2,10x2,28x0,50m_4 portas de abrir</t>
  </si>
  <si>
    <t>4.8.2</t>
  </si>
  <si>
    <t>Fornecimento e execução de cacifos de balneários, constituido por portas em painel de resinas fenólicas de acabamento a definir, base em paineis laminados de alta pressão, incluindo ferragens, acessórios, remates, afinações, tudo conforme indicado no mapa de armários e executado de acordo com o projeto e demais trabalhos necessários ao seu bom funcionamento e tendo em atenção as indicações do fabricante/fornecedor.</t>
  </si>
  <si>
    <t>4.8.2.1</t>
  </si>
  <si>
    <t>ARM 03_2,00x1,53x0,45m</t>
  </si>
  <si>
    <t>4.8.3</t>
  </si>
  <si>
    <t>Fornecimento e colocação de balcão de receção, constituido por estrutura em MDF folheado a termolaminado HPL na cor branco, tampo em contraplacado maritimo de 20mm, incluindo alheta de remate com fita LED encastrada, ferragens, acessórios e demais trabalhos necessários, tudo conforme indicado no mapa de armários e executado de acordo com o projecto e demais trabalhos necessários ao seu bom funcionamento e tendo em atenção as indicações do fabricante/ fornecedor</t>
  </si>
  <si>
    <t>4.8.3.1</t>
  </si>
  <si>
    <t xml:space="preserve"> - 0,75x3,98x0,80</t>
  </si>
  <si>
    <t>4.8.4</t>
  </si>
  <si>
    <t>Fornecimento e colocação de bancada do fraldário, constituido por estrutura em aço inox AISI 316 (resistente à corrosão), portas,  tampo e rodatampo em painel de resinas fenólicas de acabamento à cor cinza, banca redonda de embutir em aço inox c/ 40x40 e misturadora; rodapé em aço inox escovado, incluindo ferragens, acessórios e demais trabalhos necessários, tudo conforme indicado no mapa de armários e executado de acordo com o projecto e demais trabalhos necessários ao seu bom funcionamento e tendo em atenção as indicações do fabricante/ fornecedor</t>
  </si>
  <si>
    <t>4.8.4.1</t>
  </si>
  <si>
    <t xml:space="preserve"> - 0,90x1,72x0,60</t>
  </si>
  <si>
    <t>4.9</t>
  </si>
  <si>
    <t>SERRALHARIA</t>
  </si>
  <si>
    <t>4.9.1</t>
  </si>
  <si>
    <t>Caixilharia Exterior</t>
  </si>
  <si>
    <t>4.9.1.1</t>
  </si>
  <si>
    <t>Fornecimento e colocação de caixilharia exterior  executada em perfis de alumínio, do tipo "Sosoares" ou equivalente, nas séries indicadas, termolacadao cor Ral 9010, incluindo vidro duplo, soleiras e peitoris, ombreiras e padieiras, aros, pré-aros, fixação, ferragens de série, batentes de pavimento quando indicado, barra antipânico quando indicado, rodapé do sistema, acessórios, vedações e remates, afinações, tudo conforme indicado no mapa de vãos, desenhos de pormenor, e executado de acordo com o projeto e demais trabalhos e materiais necessários ao seu bom funcionamento e atendo em atenção as indicações do fabricante / fornecedor.</t>
  </si>
  <si>
    <t>4.9.1.1.1</t>
  </si>
  <si>
    <t xml:space="preserve">VE 01 - 0,90x1,60m_ composto por 1 folha oscilobatente </t>
  </si>
  <si>
    <t>4.9.1.1.2</t>
  </si>
  <si>
    <t>VE 02 - 0,90x1,20m_composto por 1 folha oscilobatente</t>
  </si>
  <si>
    <t>4.9.1.1.3</t>
  </si>
  <si>
    <t>VE 03 - 3,09X1,55m_composto por 3 folhas, 1 fixa e 2 oscilobatentes</t>
  </si>
  <si>
    <t>4.9.1.1.4</t>
  </si>
  <si>
    <t>VE 04 -2,00X2,55m_composto por 2 folhas fixas</t>
  </si>
  <si>
    <t>4.9.1.1.5</t>
  </si>
  <si>
    <t>VE 05 - 0,90X2,00m_composto por 1 folha oscilobatente</t>
  </si>
  <si>
    <t>4.9.1.1.6</t>
  </si>
  <si>
    <t>VE 06 - 0,86X2,55m_ composto por 1 folha fixa</t>
  </si>
  <si>
    <t>4.9.1.1.7</t>
  </si>
  <si>
    <t xml:space="preserve">VE 07 - 0,90X2,55m_composto por 1 folha fixa </t>
  </si>
  <si>
    <t>4.9.1.1.8</t>
  </si>
  <si>
    <t>VE 08 - 0,77X2,55m_composto por 1 folha fixa</t>
  </si>
  <si>
    <t>4.9.1.1.9</t>
  </si>
  <si>
    <t>VE 09 - 0,90X0,60m_composto por 1 folha projectante</t>
  </si>
  <si>
    <t>4.9.1.1.10</t>
  </si>
  <si>
    <t>VE 10 - 2,54X2,55m_composto por 2 folhas de batente e 2 laterais fixos</t>
  </si>
  <si>
    <t>4.9.1.1.11</t>
  </si>
  <si>
    <t>VE 11 - 1,34X2,55m_composto por 2 folhas batente</t>
  </si>
  <si>
    <t>4.9.1.1.12</t>
  </si>
  <si>
    <t>VE 12 - 1,34X2,40m_composto por 2 folhas de batente</t>
  </si>
  <si>
    <t>4.9.1.1.13</t>
  </si>
  <si>
    <t>VE 13 - 1,60X2,55m_composto por 2 folhas de batente</t>
  </si>
  <si>
    <t>4.9.1.1.14</t>
  </si>
  <si>
    <t>VE 14 - 1,52x2,55m_composto por 2 folhas de batente</t>
  </si>
  <si>
    <t>4.9.1.1.15</t>
  </si>
  <si>
    <t>VE 15 - 0,86x2,55m_compostro por 1 folha fixa</t>
  </si>
  <si>
    <t>4.9.1.1.16</t>
  </si>
  <si>
    <t>VE 16 - 0,86x2,55m_composto por 1 folha de abrir</t>
  </si>
  <si>
    <t>4.9.1.1.17</t>
  </si>
  <si>
    <t>VE 17 - 2,50x0,60m_composto por 2 folhas fixas</t>
  </si>
  <si>
    <t>4.9.1.1.18</t>
  </si>
  <si>
    <t>VE 18 - 3,35x0,60m_composto por 3 folhas, 2 folhas projectantes e 1 folha fixa</t>
  </si>
  <si>
    <t>4.9.1.2</t>
  </si>
  <si>
    <t>Fornecimento e montagem de porta de correr automática, modelo antipânico. Com 2 folhas móveis e 2 fixas. Vidro duplo SGG CLIMALIT, vidro exterior: 8mm SGG PLANITHERM ULTRA N II Securit com HTS base PLANICLEAR com câmara ar 16mm e vidro interior: 10,76mm laminado SGG STADIP 55.2</t>
  </si>
  <si>
    <t>4.9.1.2.1</t>
  </si>
  <si>
    <t>VEA10 - 2,54x2,55m</t>
  </si>
  <si>
    <t>4.9.1.3</t>
  </si>
  <si>
    <t>Recolocação de pérgola existente, incluindo acessórios de fixação, ferragens, prevendo todos os trabalhos e materiais preliminares inerentes, assim como os complementares ao perfeito acabamento, tudo de acordo com o projeto e indicações do fornecedor.</t>
  </si>
  <si>
    <t>4.10</t>
  </si>
  <si>
    <t>EQUIPAMENTOS SANITÁRIOS</t>
  </si>
  <si>
    <t>4.11.1</t>
  </si>
  <si>
    <t>Fornecimento e colocação de equipamento sanitário, incluindo sifões e válvulas a serem aprovados pelo dono de obra e/ou fiscalização, fixações bem como todos os acessórios necessários à sua perfeita instalação e ligações às redes, prevendo todos os trabalhos e materiais preliminares inerentes, assim como os complementares ao perfeito acabamento, tudo de acordo com o projeto e indicações do fornecedor.</t>
  </si>
  <si>
    <t>4.11.1.1</t>
  </si>
  <si>
    <t>SA 01 - Sanita pousada compacta de cerâmica tipo DURAVIT modelo D-NEO, ou equivalente</t>
  </si>
  <si>
    <t>4.11.1.2</t>
  </si>
  <si>
    <t>SA 02 - Lavatório retangular suspenso tipo DURAVIT modelo D-NEO, ou equivalente + Misturadora com 1 furo tipo DURAVIT modelo D-NEO, ou equivalente, incluindo estrutura para lavatório.</t>
  </si>
  <si>
    <t>4.11.1.3</t>
  </si>
  <si>
    <t>SA 02.1 - Lavatório retangular suspenso tipo DURAVIT modelo D-NEO, ou equivalente + Misturadora com 1 furo tipo DURAVIT modelo D-NEO, ou equivalente, incluindo estrutura autoportante para lavatório tipo Duofix, ou equivalente.</t>
  </si>
  <si>
    <t>4.11.1.4</t>
  </si>
  <si>
    <t>SA 03 - Base de duche cerâmica tipo DURAVIT, modelo Sustano 900x900, ou equivalente, incluindo filtro para cabelos, tubo de entrada com anel de compensação</t>
  </si>
  <si>
    <t>4.11.1.5</t>
  </si>
  <si>
    <t>SA 04 - Base de duche cerâmica tipo DURAVIT, modelo Sustano 1000x900, ou equivalente, incluindo filtro para cabelos, tubo de entrada com anel de compensação</t>
  </si>
  <si>
    <t>4.11.1.6</t>
  </si>
  <si>
    <t>SA 05 - Torneira de Duche termoestática, tipo DURAVIT modelo B2, ou equivalente</t>
  </si>
  <si>
    <t>4.11.1.7</t>
  </si>
  <si>
    <t>SA 05 - Chuveiro com apoio e Mangueira, tipo DURAVIT modelo Minus Flow, ou equivalente</t>
  </si>
  <si>
    <t>4.11.1.8</t>
  </si>
  <si>
    <t>SA 06 - Lava pés hospitalar em aço inox escovado AISI 304 tipo UTILNOX ref. UT-LP02 c/ 545x545x500mm, ou equivalente + Misturadora com 1 furo tipo DURAVIT modelo D-NEO, ou equivalente, incluindo estrutura autoportante para lavatório tipo Duofix, ou equivalente.</t>
  </si>
  <si>
    <t>4.12</t>
  </si>
  <si>
    <t>4.12.1</t>
  </si>
  <si>
    <t>Fornecimento e colocação de floreiras rectangular pré-fabricada tipo A Cimenteira do Louro, ou equivalente, incluindo todos os acessórios necessários à sua perfeita instalação, prevendo todos os trabalhos e materiais preliminares inerentes, assim como os complementares ao perfeito acabamento, tudo de acordo com o projeto e indicações do fornecedor.</t>
  </si>
  <si>
    <t>4.12.1.1</t>
  </si>
  <si>
    <t xml:space="preserve"> - c/ 1500x450x450mm</t>
  </si>
  <si>
    <t>4.12.2</t>
  </si>
  <si>
    <t>Fornecimento e colocação de revestimento de parede, em sistema de fachada ventilada, executado em painel Alucobond modelo Alucore, com acabamento Rought Concrete ref. 874, ou equivalente, incluindo sistema de fixação e suporte composto por peças especiais e elementos metálicos para ligação entre painéis e elementos estruturais, acessórios, vedações, dobras, remates e perdas, prevendo todos os trabalhos e materiais preliminares inerentes, assim como os complementares ao perfeito acabamento, tudo de acordo com o projeto e indicações do fornecedor.</t>
  </si>
  <si>
    <t>4.12.3</t>
  </si>
  <si>
    <t>Fornecimento e revestimento de pala da entrada (dim aprox. 8,50m x 7,70m), com placas translucidas de policarbonato, incluindo sistema de fixação, elementos para ligação entre painéis e elementos estruturais, acessórios, vedações, dobras, remates e perdas, prevendo todos os trabalhos e materiais preliminares inerentes, assim como os complementares ao perfeito acabamento, tudo de acordo com o projeto e indicações do fornecedor.</t>
  </si>
  <si>
    <t>4.12.4</t>
  </si>
  <si>
    <t>Fornecimento e colocação de lettering em chapa lacada na cor cinza, em carateres individuais, retroiluminados, com a inscrição "ULSAM Centro de Saúde Vila Praia de Âncora", incluindo sistema de fixação, vedações, cortes, dobras, remates e perdas, prevendo todos os trabalhos e materiais preliminares inerentes, assim como os complementares ao perfeito acabamento, tudo de acordo com o projeto e indicações do fornecedor.</t>
  </si>
  <si>
    <t>5.1</t>
  </si>
  <si>
    <t>REDE DE ABASTECIMENTO DE ÁGUA</t>
  </si>
  <si>
    <t>5.1.1</t>
  </si>
  <si>
    <t>Fornecimento e instalação de tubagem em aço inox AISI 316L, homologada, com acessórios de pressão no mesmo material, incluindo abertura e fecho de roços para travessias, abertura e tapamento de roços,  fixação com abraçadeiras de aço inox revestidas interiormente com borracha na rede de distribuição de água fria instalada à vista ou em tectos falsos, embebida em paredes ou pavimentos, nos seguintes diâmetros:</t>
  </si>
  <si>
    <t>5.1.1.1</t>
  </si>
  <si>
    <t>DN18</t>
  </si>
  <si>
    <t>5.1.2</t>
  </si>
  <si>
    <t>Fornecimento e instalação de tubagem em aço inox AISI 316L, homologada, com acessórios de pressão no mesmo material, incluindo abertura e fecho de roços para travessias, abertura e tapamento de roços, fixação com abraçadeiras de aço inox revestidas interiormente com borracha e isolamento térmico na rede de distribuição de água quente instalada à vista ou em tectos falsos, embebida em paredes ou pavimentos, nos seguintes diâmetros:</t>
  </si>
  <si>
    <t>5.1.2.1</t>
  </si>
  <si>
    <t>5.1.3</t>
  </si>
  <si>
    <t>Fornecimento e assentamento de válvulas de seccionamento para canalização interior, de modelo a aprovar pela fiscalização, incluindo abertura de roço, e todos os acessórios e trabalhos indispensáveis à perfeita execução da tarefa, completas e prontas a funcionar, nos seguintes diâmetros:</t>
  </si>
  <si>
    <t>5.1.3.1</t>
  </si>
  <si>
    <t>5.1.4</t>
  </si>
  <si>
    <t>Idem, de torneiras de esquadria, nos lavatórios, sanitas, máquinas de lavar e bancas, incluindo todos os trabalhos indispensáveis à perfeita execução da tarefa, completas e prontas a funcionar.</t>
  </si>
  <si>
    <t>5.1.5</t>
  </si>
  <si>
    <t xml:space="preserve">Fornecimento e colocação de compensadores de dilatação em borracha, devidamente assentes e prontos a funcionar, incluindo todos os materiais e acessórios necessários à perfeita execução da tarefa. </t>
  </si>
  <si>
    <t>cnj</t>
  </si>
  <si>
    <t>5.1.6</t>
  </si>
  <si>
    <t xml:space="preserve">Ligação à rede existente dos aparelhos sanitários, incluindo a tubagem, válvulas de secionamento e todos os acessórios, trabalhos indispensáveis à boa execução da tarefa 
</t>
  </si>
  <si>
    <t>5.1.7</t>
  </si>
  <si>
    <t>Execução de ensaio da rede de água, de acordo com as exigências regulamentares em vigor.</t>
  </si>
  <si>
    <t>5.1.8</t>
  </si>
  <si>
    <t xml:space="preserve">Fornecimento e execução de telas finais de projecto, bem como a compilação da Documentação Técnica.
</t>
  </si>
  <si>
    <t>5.1.9</t>
  </si>
  <si>
    <t>Desativação e desmontagem de rede existente, incluindo todos os trabalhos necessários.</t>
  </si>
  <si>
    <t>5.2</t>
  </si>
  <si>
    <t>REDE DE ESGOTOS RESIDUAIS</t>
  </si>
  <si>
    <t>5.2.1</t>
  </si>
  <si>
    <t xml:space="preserve">Fornecimento e assentamento de tubagem de PVC-U segundo a NP EN 1329, com acessórios no mesmo material, incluindo abertura e tapamento de roços, transporte dos restantes materiais sobrantes a vazadouro, bem como todos os trabalhos indispensáveis à execução perfeita da tarefa, na rede embebida em paredes ou pavimentos, nos seguintes diâmetros:
</t>
  </si>
  <si>
    <t>5.2.1.1</t>
  </si>
  <si>
    <t>110 mm</t>
  </si>
  <si>
    <t>5.2.1.2</t>
  </si>
  <si>
    <t>90 mm</t>
  </si>
  <si>
    <t>5.2.1.3</t>
  </si>
  <si>
    <t>75 mm</t>
  </si>
  <si>
    <t>5.2.1.4</t>
  </si>
  <si>
    <t>50 mm</t>
  </si>
  <si>
    <t>5.2.2</t>
  </si>
  <si>
    <t>Fornecimento e assentamento de tubagem em Ferro Fundido centrifugado, com acessórios no mesmo material, incluindo montagem de braçadeiras anti-vibráticas, isolamento em lã de rocha de 70 kg/m3 com uma espessura mínima de 19 mm, na rede instalada instalada à vista, suspensa no tecto, nos seguintes diâmetro</t>
  </si>
  <si>
    <t>5.2.2.1</t>
  </si>
  <si>
    <t>100 mm</t>
  </si>
  <si>
    <t>5.2.3</t>
  </si>
  <si>
    <t xml:space="preserve">Fornecimento e assentamento de tubagem de PVC-U segundo a NP EN 1329, com acessórios no mesmo material, incluindo abertura e tapamento de roços, transporte dos restantes materiais sobrantes a vazadouro, bem como todos os trabalhos indispensáveis à execução perfeita da tarefa, na rede de ventilação embebida em paredes ou pavimentos, nos seguintes diâmetros:
</t>
  </si>
  <si>
    <t>5.2.3.1</t>
  </si>
  <si>
    <t>5.2.4</t>
  </si>
  <si>
    <t>Idem, de tubagem PVC-U segundo NP EN 1329, com acessórios no mesmo material, incluindo montagem de braçadeiras de ferro galvanizado, na rede de tubos de queda instalada no interior de elementos construtivos (courettes) ou encostada aos elementos construtivos, transporte dos restantes materiais sobrantes a vazadouro, bem como todos os trabalhos indispensáveis à execução perfeita da tarefa:</t>
  </si>
  <si>
    <t>5.2.4.1</t>
  </si>
  <si>
    <t>75 mm (ventilação)</t>
  </si>
  <si>
    <t>5.2.5</t>
  </si>
  <si>
    <t xml:space="preserve">Idem, de caixas de pavimento em PVC rígido, incluindo tampa de roscar em latão cromado, curva de sifonagem, abertura e fecho de roços.
</t>
  </si>
  <si>
    <t>5.2.6</t>
  </si>
  <si>
    <t xml:space="preserve">Fornecimento e instalação de chapéu de ventilação em PVC, no calibre do tubo de ventilação, ou outro acessório definido na arquitetura, para protecção da abertura dos tubos de queda/ventilação na cobertura, bem como todos os trabalhos indispensáveis à execução perfeita da tarefa.
</t>
  </si>
  <si>
    <t>5.2.7</t>
  </si>
  <si>
    <t>Desativação da rede existente de drenagem de águas residuais existente de acordo com as Peças Desenhadas incluindo todos os trabalhos associados à perfeita execução da tarefa</t>
  </si>
  <si>
    <t>5.2.8</t>
  </si>
  <si>
    <t>Tamponamento da rede existente de drenagem de águas residuais a desativar incluindo todos os trabalhos e materiais para a boa execução da tarefa</t>
  </si>
  <si>
    <t>5.2.9</t>
  </si>
  <si>
    <t xml:space="preserve">Fornecimento e execução da rede de drenagem dos condensados em PVC-U segundo a NP EN 1329, com acessórios no mesmo material, incluindo abertura e tapamento de roços, transporte dos restantes materiais sobrantes a vazadouro, bem como todos os trabalhos indispensáveis à execução perfeita da tarefa, na rede embebida em paredes ou pavimentos, nos seguintes diâmetros:
</t>
  </si>
  <si>
    <t>5.2.9.1</t>
  </si>
  <si>
    <t>32 mm</t>
  </si>
  <si>
    <t xml:space="preserve">Ajustes e ligação à rede existente, incluindo todos os trabalhos e materiais indispensáveis à perfeita execução da tarefa.
</t>
  </si>
  <si>
    <t>5.2.10</t>
  </si>
  <si>
    <t>Execução de ensaio para a rede de esgotos, de acordo com as exigências regulamentares em vigor.</t>
  </si>
  <si>
    <t>5.2.11</t>
  </si>
  <si>
    <t>5.3</t>
  </si>
  <si>
    <t>REDE DE DRENAGEM DE ÁGUAS PLUVIAIS</t>
  </si>
  <si>
    <t>5.3.1</t>
  </si>
  <si>
    <t xml:space="preserve">Fornecimento e montagem de tubagem em Aço Inox, com acessórios no mesmo material, incluindo montagem de braçadeiras anti-vibráticas na rede de tubos de queda instalada à vista  no seguinte diâmetro:
</t>
  </si>
  <si>
    <t>5.3.1.1</t>
  </si>
  <si>
    <t>DN84</t>
  </si>
  <si>
    <t>5.3.2</t>
  </si>
  <si>
    <t>Execução de ralos de pinha, em PVC rígido a instalar nas caleiras, incluindo impermeabilizações e todos os trabalhos e acessórios necessários ao seu bom funcionamento.</t>
  </si>
  <si>
    <t>5.3.2.1</t>
  </si>
  <si>
    <t>5.3.3</t>
  </si>
  <si>
    <t>Desativação dos tubos de queda existente conforme localizados nas Peças Desenhadas, incluindo os trabalhos de desativação na caleira do ralo existente assim como todos os trabalhos, materiais associados à perfeita execução da tarefa</t>
  </si>
  <si>
    <t>5.3.4</t>
  </si>
  <si>
    <t>Desativação da caixa de visita existente assnialda nas Peças Desenhadas, incluindo a reformulação das ligações existentes e todos os trablahos necessários à perfeita execução da tarefa</t>
  </si>
  <si>
    <t>5.3.5</t>
  </si>
  <si>
    <t>Reparação da ligação dos tubos de queda existentes às caleiras das coberturas, incluindo todos os trabalhos e acessórios indispensáveis à boa execução da tarefa</t>
  </si>
  <si>
    <t>5.3.6</t>
  </si>
  <si>
    <t>Execução de ensaio para a rede pluvial, de acordo com as exigências regulamentares em vigor.</t>
  </si>
  <si>
    <t>5.3.7</t>
  </si>
  <si>
    <t>Fornecimento e execução de telas finais de projecto, bem como a compilação da Documentação Técnica.</t>
  </si>
  <si>
    <t>NOTA:</t>
  </si>
  <si>
    <t>Dado se tratar de uma instalação existente e em funcionamento, de forma a aferir os reais condicionalismos da empreitada, deverão os concorrentes fazer uma visita ao local de forma a apresentarem uma proposta adequada à realidade do mesmo.</t>
  </si>
  <si>
    <t>6.1</t>
  </si>
  <si>
    <t>ALIMENTAÇÃO E DISTRIBUIÇÃO DE ENERGIA</t>
  </si>
  <si>
    <t>6.1.1</t>
  </si>
  <si>
    <t>Fornecimento e montagem de toda a cablagem necessária para a execução e o bom funcionamento da instalação, incluindo todos os acessórios necessários para a correta instalação, nomeadamente:</t>
  </si>
  <si>
    <t>6.1.1.1</t>
  </si>
  <si>
    <t>- XZ1(frt,zh)-R 3G4</t>
  </si>
  <si>
    <t>ml</t>
  </si>
  <si>
    <t>6.1.1.2</t>
  </si>
  <si>
    <t>- XZ1(frt,zh)-R 5G16 (Alimentação inversor solar)</t>
  </si>
  <si>
    <t>6.1.1.3</t>
  </si>
  <si>
    <t>- XZ1(frt,zh)-R 5G25 (Alimentação Q.E.P.V.)</t>
  </si>
  <si>
    <t>6.1.1.4</t>
  </si>
  <si>
    <t>- XZ1(frt,zh)-R 5G16 (Alimentação posto de carregamento)</t>
  </si>
  <si>
    <t>6.1.1.5</t>
  </si>
  <si>
    <t>- XZ1(frt,zh)-R 5G25 (Alimentação Q.P.C.V.E.)</t>
  </si>
  <si>
    <t>6.1.1.6</t>
  </si>
  <si>
    <t>- XZ1(frt,zh)-R 5G10 (Alimentação UPS / Q.UPS)</t>
  </si>
  <si>
    <t>6.1.2</t>
  </si>
  <si>
    <t>Fornecimento e montagem de toda a tubagem necessária para a execução e o bom funcionamento da instalação, incluindo todos os acessórios necessários para a correta instalação, nomeadamente:</t>
  </si>
  <si>
    <t>6.1.2.1</t>
  </si>
  <si>
    <t>- VD Ø25</t>
  </si>
  <si>
    <t>6.1.2.2</t>
  </si>
  <si>
    <t>- VD Ø40</t>
  </si>
  <si>
    <t>6.1.2.3</t>
  </si>
  <si>
    <t>- VD Ø63</t>
  </si>
  <si>
    <t>6.1.3</t>
  </si>
  <si>
    <t>Fornecimento e montagem de quadros elétricos e todos os acessórios necessários para a sua execução e o bom funcionamento da instalação, nomeadamente:</t>
  </si>
  <si>
    <t>6.1.3.1</t>
  </si>
  <si>
    <t xml:space="preserve">- Q.UPS </t>
  </si>
  <si>
    <t>6.1.3.2</t>
  </si>
  <si>
    <t>- Q.E.P.V.</t>
  </si>
  <si>
    <t>6.1.3.3</t>
  </si>
  <si>
    <t>- Q.P.C.V.E.</t>
  </si>
  <si>
    <t>6.1.4</t>
  </si>
  <si>
    <t>- Reformulação de quadro elétrico existente, nomeadamente a inclusão dos novos circuitos de iluminação, tomadas e equipamentos previstos em projeto + painel de comando, em conformidade com as peças escritas e desenhadas do projeto, bem como, todos os trabalhos de limpeza, identificação, colocação de mascaras e acessórios necessários ao correto funcionamento dos mesmos:
Nota: Considera-se incluído o fornecimento e montagem de caixa de extensão para a instalação dos paineis DALI se necessário.</t>
  </si>
  <si>
    <t>6.1.4.1</t>
  </si>
  <si>
    <t>- Q.G.E. (incluindo novos circuitos de iluminação, tomadas e equipamentos, painel de comando, disjuntor 4x63A/4P para alimentação do Q.E.P.V., disjuntor 4x50A/4P para alimentação do Q.P.C.V.E. e disjuntor 4x25/4P para alimentação da UPS).</t>
  </si>
  <si>
    <t>6.1.4.2</t>
  </si>
  <si>
    <t>- Q.P.0.1 (incluindo novos circuitos de iluminação, tomadas e equipamentos e painel de comando)</t>
  </si>
  <si>
    <t>6.1.4.3</t>
  </si>
  <si>
    <t>- Q.P.0.2 (incluindo novos circuitos de iluminação, tomadas e equipamentos e painel de comando)</t>
  </si>
  <si>
    <t>6.1.5</t>
  </si>
  <si>
    <t xml:space="preserve">Botoneiras de corte de energia, em montagem saliente com vidro e caixa de protecção, dupla sinalização (verde e vermelho) com desencravamento por chave e placa de identificação fotoluminescente.
</t>
  </si>
  <si>
    <t>cj</t>
  </si>
  <si>
    <t>6.1.6</t>
  </si>
  <si>
    <t>Fornecimento e montagem de UPS e todos os acessórios necessários para a execução e bom funcionamento da instalação, incluindo todos os acessórios necessários para a correta instalação, nomeadamente:</t>
  </si>
  <si>
    <t>6.1.6.1</t>
  </si>
  <si>
    <t>- UPS de 10kVA tri-tri com autonomia para 20 minutos</t>
  </si>
  <si>
    <t>6.1.7</t>
  </si>
  <si>
    <t>Fornecimento e montagem de posto de carregamento de veículos elétricos, incluindo todos os acessórios necessários para a correta instalação, nomeadamente:</t>
  </si>
  <si>
    <t>6.1.7.1</t>
  </si>
  <si>
    <t>- PCVE 2x11kW</t>
  </si>
  <si>
    <t>6.2</t>
  </si>
  <si>
    <t>CAMINHOS DE CABOS, CALHAS TÉCNICAS, CAIXAS</t>
  </si>
  <si>
    <t>6.2.1</t>
  </si>
  <si>
    <t>Fornecimento e montagem de caminho de cabos metálico, incluindo todos os acessórios necessários ao perfeito acabamento, para correntes fortes com as seguintes dimensões:</t>
  </si>
  <si>
    <t>6.2.1.1</t>
  </si>
  <si>
    <t>- 200x60mm</t>
  </si>
  <si>
    <t>6.2.1.2</t>
  </si>
  <si>
    <t>- 200x60mm com tampa</t>
  </si>
  <si>
    <t>6.2.2</t>
  </si>
  <si>
    <t>Calha Técnica</t>
  </si>
  <si>
    <t>6.2.2.1</t>
  </si>
  <si>
    <t xml:space="preserve"> - 130 x 50 mm </t>
  </si>
  <si>
    <t>6.3</t>
  </si>
  <si>
    <t>REDE DE TERRAS</t>
  </si>
  <si>
    <t>6.3.1</t>
  </si>
  <si>
    <t>Fornecimento e montagem de ligações equipotenciais suplementares, incluindo estruturas metálicas de suporte dos paineis solares, em conformidade com as peças escritas do projeto, incluindo todos os acessórios e ligações necessárias para a sua perfeita execução.</t>
  </si>
  <si>
    <t>6.4</t>
  </si>
  <si>
    <t>INSTALAÇÃO DE ILUMINAÇÃO NORMAL</t>
  </si>
  <si>
    <t>6.4.1</t>
  </si>
  <si>
    <t>Fornecimento e montagem de tubagem necessária para a instalação e o seu bom funcionamento, incluindo todos os acessórios necessários para a sua correta instalação, nomeadamente:</t>
  </si>
  <si>
    <t>6.4.1.1</t>
  </si>
  <si>
    <t>- Tubo VD Ø25</t>
  </si>
  <si>
    <t>6.4.2</t>
  </si>
  <si>
    <t>Fornecimento e montagem de cablagem necessária para a instalação e o seu bom funcionamento, incluindo todos os acessórios necessários para a sua correta instalação, nomeadamente:</t>
  </si>
  <si>
    <t>6.4.2.1</t>
  </si>
  <si>
    <t>- XZ1 (frt,zh)-U 3G1,5</t>
  </si>
  <si>
    <t>6.4.2.2</t>
  </si>
  <si>
    <t>- XZ1 (frt,zh)-U 2x1,5</t>
  </si>
  <si>
    <t>6.4.2.3</t>
  </si>
  <si>
    <t xml:space="preserve">- Cabo BUS (KNX/DALI) </t>
  </si>
  <si>
    <t>6.4.3</t>
  </si>
  <si>
    <t>Fornecimento e montagem de caixas necessárias para a instalação e o seu bom funcionamento, incluindo todos os acessórios necessários para a sua correta instalação, nomeadamente:</t>
  </si>
  <si>
    <t>6.4.3.1</t>
  </si>
  <si>
    <t xml:space="preserve">- de derivação </t>
  </si>
  <si>
    <t>6.4.3.2</t>
  </si>
  <si>
    <t>- de aparelhagem</t>
  </si>
  <si>
    <t>6.4.4</t>
  </si>
  <si>
    <t>Fornecimento e montagem de aparelhagem necessária para a instalação e o seu bom funcionamento, incluindo todos os acessórios necessários para a sua correta instalação, nomeadamente:</t>
  </si>
  <si>
    <t>6.4.4.1</t>
  </si>
  <si>
    <t>- detetor de presença e luminusidade KNX</t>
  </si>
  <si>
    <t>6.4.4.2</t>
  </si>
  <si>
    <t>- botão de pressão para comando de iluminação KNX com "x" teclas</t>
  </si>
  <si>
    <t>6.4.4.3</t>
  </si>
  <si>
    <t>- Touch Panel 10'' (KNX)</t>
  </si>
  <si>
    <t>6.4.5</t>
  </si>
  <si>
    <t>Fornecimento e montagem de luminárias, com balastro DALI, incluindo todos os acessórios necessários para a sua correta instalação e prontas a funcionar, nomeadamente:</t>
  </si>
  <si>
    <t>6.4.5.1</t>
  </si>
  <si>
    <t>- 1</t>
  </si>
  <si>
    <t>6.4.5.2</t>
  </si>
  <si>
    <t>- 2</t>
  </si>
  <si>
    <t>6.4.5.3</t>
  </si>
  <si>
    <t>- 3</t>
  </si>
  <si>
    <t>6.4.5.4</t>
  </si>
  <si>
    <t>- 5</t>
  </si>
  <si>
    <t>6.4.5.5</t>
  </si>
  <si>
    <t>- 6</t>
  </si>
  <si>
    <t>6.4.5.6</t>
  </si>
  <si>
    <t>- 7</t>
  </si>
  <si>
    <t>6.4.5.7</t>
  </si>
  <si>
    <t>- 8</t>
  </si>
  <si>
    <t>6.4.5.8</t>
  </si>
  <si>
    <t>- 9</t>
  </si>
  <si>
    <t>6.4.5.9</t>
  </si>
  <si>
    <t>- 10</t>
  </si>
  <si>
    <t>6.4.5.10</t>
  </si>
  <si>
    <t>- 11</t>
  </si>
  <si>
    <t>6.4.5.11</t>
  </si>
  <si>
    <t>- 12</t>
  </si>
  <si>
    <t>6.4.5.12</t>
  </si>
  <si>
    <t>- 13</t>
  </si>
  <si>
    <t>6.4.5.13</t>
  </si>
  <si>
    <t>- 14</t>
  </si>
  <si>
    <t>6.4.5.14</t>
  </si>
  <si>
    <t>- 15</t>
  </si>
  <si>
    <t>6.4.6</t>
  </si>
  <si>
    <t>Fornecimento e montagem de equipamentos para Sistema KNX, incluindo todos os acessórios necessários para o seu bom funcionamento, instalados e prontos a funcionar:</t>
  </si>
  <si>
    <t>6.4.6.1</t>
  </si>
  <si>
    <t>- Servidor DOMOVEA (KNX /DALI)</t>
  </si>
  <si>
    <t>6.4.6.2</t>
  </si>
  <si>
    <t>- Workstation Compat. CQ525pt. Intel Pentium Dual Core 2,8 GHz, 4GB de memória e disco SATA de 500GB, ou equivalente. Monitor de 21" de acordo com memoria descritiva e impressora.</t>
  </si>
  <si>
    <t>6.4.6.3</t>
  </si>
  <si>
    <t>- Fornecimento, montagem, programação e parametrização de sistema de gestão / KNX, de acordo com peças escritas e desenhadas do projecto incluindo cablagem, sensores, fontes de alimentação, central meteorológica, actuadores, equipamentos de interface, pc de visualização, programação, licenças e tudo o necessário para o correcto funcionamento do sistema.
(O sistema deve incluir a integração do controlo de iluminação, analisadores e contadores de energia, monitorização de defeitos dos interruptores, disjuntores, diferenciais (3 sinais de defeito por QE), CPI e UPS).</t>
  </si>
  <si>
    <t>6.5</t>
  </si>
  <si>
    <t>INSTALAÇÃO DE ILUMINAÇÃO DE EMERGÊNCIA</t>
  </si>
  <si>
    <t>6.5.1</t>
  </si>
  <si>
    <t>6.5..1</t>
  </si>
  <si>
    <t>- Ø25</t>
  </si>
  <si>
    <t>6.5.2</t>
  </si>
  <si>
    <t>6.5.2.1</t>
  </si>
  <si>
    <t>6.5.2.2</t>
  </si>
  <si>
    <t>6.5.3</t>
  </si>
  <si>
    <t>Fornecimento e montagem de luminárias de segurança necessárias para a instalação e o seu bom funcionamento, incluindo todos os acessórios necessários para a sua correta instalação e prontas a funcionar, nomeadamente:</t>
  </si>
  <si>
    <t>6.5.3.1</t>
  </si>
  <si>
    <t xml:space="preserve"> - Funcionamento permanente (bloco autómono)</t>
  </si>
  <si>
    <t>6.5.3.2</t>
  </si>
  <si>
    <t xml:space="preserve"> - Funcionamento Não permanente (bloco autómono)</t>
  </si>
  <si>
    <t>6.6</t>
  </si>
  <si>
    <t>INSTALAÇÃO DE TOMADAS DE USOS GERAIS E ALIMENTAÇÃO DE EQUIPAMENTOS</t>
  </si>
  <si>
    <t>6.6.1</t>
  </si>
  <si>
    <t>6.6.1.1</t>
  </si>
  <si>
    <t>6.6.2</t>
  </si>
  <si>
    <t>6.6.2.1</t>
  </si>
  <si>
    <t>- XZ1 (frt,zh)-U 3G2,5</t>
  </si>
  <si>
    <t>6.6.3</t>
  </si>
  <si>
    <t>6.6.3.1</t>
  </si>
  <si>
    <t>- de derivação</t>
  </si>
  <si>
    <t>6.6.3.2</t>
  </si>
  <si>
    <t>- fim de cabo</t>
  </si>
  <si>
    <t>6.6.4</t>
  </si>
  <si>
    <t>Fornecimento e montagem de tomadas necessárias para a instalação e o seu bom funcionamento, incluindo todos os acessórios necessários para a sua correta instalação, nomeadamente:</t>
  </si>
  <si>
    <t>6.6.4.1</t>
  </si>
  <si>
    <t>- tomada monofásica tipo "schuko" 16 A, para instalação embebida</t>
  </si>
  <si>
    <t>6.6.4.2</t>
  </si>
  <si>
    <t>- tomada monofásica tipo "schuko" 16 A, para instalação embebida - UPS</t>
  </si>
  <si>
    <t>6.6.4.3</t>
  </si>
  <si>
    <t>- tomada monofásica tipo "schuko" 16 A, para instalação embebida c/tampa</t>
  </si>
  <si>
    <t>6.6.4.4</t>
  </si>
  <si>
    <t>- tomada monofásica tipo "schuko" 16 A, para instalação em calha</t>
  </si>
  <si>
    <t>6.6.4.5</t>
  </si>
  <si>
    <t>- tomada monofásica tipo "schuko" 16 A, para instalação em calha - UPS</t>
  </si>
  <si>
    <t>6.7</t>
  </si>
  <si>
    <t>SISTEMAS DE ISOLAMENTO E DE SELAGEM DOS ATRAVESSAMENTOS DA COMPARTIMENTAÇÃO CORTA-FOGO</t>
  </si>
  <si>
    <t>6.7.1</t>
  </si>
  <si>
    <t xml:space="preserve">Fornecimento, transporte e aplicação de conjunto de produtos e sistemas de selagem dos atravessamentos das fronteiras de compartimentação corta-fogo por canalizações, por cabos eléctricos agrupados e isolados, por esteiras, prateleiras e calhas de cabos das instalações eléctricas, de segurança e de outras adoptadas nos locais dos pisos e de  isolamento dos perímetros das condutas das instalações de aquecimento, ventilação ar condicionado e desenfumagem, dos marcos das portas e painéis corta-fogo e ainda no isolamento de juntas de dilatação. Na aplicação dos produtos e sistemas de selagem e de isolamento corta-fogo, os concorrentes deverão  tomar em consideração a compartimentação e as classes de resistência ao fogo previstas no Projecto de licenciamento de Segurança Contra Incêndios </t>
  </si>
  <si>
    <t>6.8</t>
  </si>
  <si>
    <t>SOLAR FOTOVOLTAICO</t>
  </si>
  <si>
    <t>6.8.1</t>
  </si>
  <si>
    <t>Sistema de produção fotovoltaica on-grid para autoconsumo, com potência de 22,2 kWp , incluindo fornecimento e instalação de:</t>
  </si>
  <si>
    <t>6.8.1.1</t>
  </si>
  <si>
    <t>6.8.1.2</t>
  </si>
  <si>
    <t>- Inversor (Sungrow, modelo SG25CX-P2)</t>
  </si>
  <si>
    <t>6.8.1.3</t>
  </si>
  <si>
    <t>- Smart Meter</t>
  </si>
  <si>
    <t>6.8.1.4</t>
  </si>
  <si>
    <t>- Smart Logger</t>
  </si>
  <si>
    <t>6.8.1.5</t>
  </si>
  <si>
    <t>- Módulos fotovoltaicos (Axitec, modelo AC-555MH/144VAU)</t>
  </si>
  <si>
    <t>6.8.1.6</t>
  </si>
  <si>
    <t>- Estrutura de betão para fixação dos módulos fotovoltaicos</t>
  </si>
  <si>
    <t>6.8.1.7</t>
  </si>
  <si>
    <t>- Sistema de monitorização</t>
  </si>
  <si>
    <t>6.8.1.8</t>
  </si>
  <si>
    <t>- 150x60mm c/ tampa (Cabos DC)</t>
  </si>
  <si>
    <t>6.8.1.9</t>
  </si>
  <si>
    <t>- Cabo DC (ligação dos paineis solares aos inversores)</t>
  </si>
  <si>
    <t>6.9</t>
  </si>
  <si>
    <t>DESMONTAGENS</t>
  </si>
  <si>
    <t>6.9.1</t>
  </si>
  <si>
    <t>Desmontagens, contemplando o desmantelamento de todos os equipamentos nas áreas de intervenção bem como o desenfiar de toda a cablagem e tubagem existente que fique inativa devido às remodelações dos espaços, adaptação da infraestrutura existente do edifício não intervencionado, incluindo luminárias,tomadas, equipamentos, tubos e cabos em conformidade com as peças escritas (as alimentações devem ser retiradas da caixa de derivação mais próximo do quadro)</t>
  </si>
  <si>
    <t>6.10</t>
  </si>
  <si>
    <t>6.10.1</t>
  </si>
  <si>
    <t>Fornecimento de desenhos finais da obra tal como executada, conforme Condições Técnicas</t>
  </si>
  <si>
    <t>6.10.2</t>
  </si>
  <si>
    <t>Serviços de instalação, medições, ensaios, configuração, formação, certificação de toda a instalação e outras obrigações necessárias para a recepção das instalações, nomeadamente materiais e equipamentos de reserva, de acordo com o caderno de encargos.</t>
  </si>
  <si>
    <t>Nota:</t>
  </si>
  <si>
    <t>7.1</t>
  </si>
  <si>
    <t>INSTALAÇÕES E EQUIPAMENTOS DE TELECOMUNICAÇÕES</t>
  </si>
  <si>
    <t>7.1.1</t>
  </si>
  <si>
    <t>INFRAESTRUTURAS DE TELECOMUNICAÇÕES EM EDIFÍCIOS</t>
  </si>
  <si>
    <t>7.1.1.1</t>
  </si>
  <si>
    <t>Fornecimento e montagem de caminho de cabos metálico resistente ao fogo, com tampa, incluindo todos os acessórios necessários ao perfeito acabamento, para correntes fracas com as seguintes dimensões:</t>
  </si>
  <si>
    <t>7.1.1.1.1</t>
  </si>
  <si>
    <t>7.1.1.1.2</t>
  </si>
  <si>
    <t>7.1.1.2</t>
  </si>
  <si>
    <t>Fornecimento e montagem de toda a tubagem e cablagem necessária para a instalação e o bom funcionamento da instalação, incluindo todos os acessórios necessários para a correcta instalação nomeadamente:</t>
  </si>
  <si>
    <t>7.1.1.2.1</t>
  </si>
  <si>
    <t>- Ø 25</t>
  </si>
  <si>
    <t>7.1.1.3</t>
  </si>
  <si>
    <t>Fornecimento e montagem de toda a cablagem  necessária para a execução e o bom funcionamento da instalação, enfiada em tubos ou caminho de cabos, nomeadamente:</t>
  </si>
  <si>
    <t>7.1.1.3.1</t>
  </si>
  <si>
    <t>- Cabo U/FTP 4/ Cat. 6A</t>
  </si>
  <si>
    <t>7.1.1.3.2</t>
  </si>
  <si>
    <t>- Cordões/Chicotes de ligação (patch-cords)</t>
  </si>
  <si>
    <t>7.1.1.4</t>
  </si>
  <si>
    <t>Tomadas de Telecomunicações:</t>
  </si>
  <si>
    <t>7.1.1.4.1</t>
  </si>
  <si>
    <t>- tomada RJ45 simples cat.6, instalação embebida</t>
  </si>
  <si>
    <t>7.1.1.4.2</t>
  </si>
  <si>
    <t xml:space="preserve">- tomada RJ45 dupla cat.6, instalação em calha técnica </t>
  </si>
  <si>
    <t>7.1.1.5</t>
  </si>
  <si>
    <t>Bastidores</t>
  </si>
  <si>
    <t>7.1.1.5.1</t>
  </si>
  <si>
    <t>- Reformulação do bastidor existente, incluindo instalação de novos paineis U/FTP.</t>
  </si>
  <si>
    <t>7.1.1.6</t>
  </si>
  <si>
    <t>Etiquetagem</t>
  </si>
  <si>
    <t>7.1.1.6.1</t>
  </si>
  <si>
    <t>Etiquetagem em conformidade com o disposto nas peças escritas</t>
  </si>
  <si>
    <t>7.1.1.7</t>
  </si>
  <si>
    <t>Ensaios</t>
  </si>
  <si>
    <t>7.1.1.7.1</t>
  </si>
  <si>
    <t>Ensaios em conformidade com o disposto nas peças escritas</t>
  </si>
  <si>
    <t>7.1.2</t>
  </si>
  <si>
    <t xml:space="preserve"> SISTEMAS DE ISOLAMENTO E DE SELAGEM DOS ATRAVESSAMENTOS DA COMPARTIMENTAÇÃO CORTA-FOGO</t>
  </si>
  <si>
    <t>7.1.2.1</t>
  </si>
  <si>
    <t>7.1.3</t>
  </si>
  <si>
    <t>7.1.3.1</t>
  </si>
  <si>
    <t>Fornecimento de desenhos finais da obra tal como executada, conforme C.T.</t>
  </si>
  <si>
    <t>7.1.3.2</t>
  </si>
  <si>
    <t>Desmontagem da instalação existente na área de intervenção, incluindo transporte de materiais para vazadouro e/ou local indicado pelo Dono de Obra.</t>
  </si>
  <si>
    <t>7.1.3.3</t>
  </si>
  <si>
    <t>Instalação e configuração do equipamento proposto incluindo certificação com equipamento de testes calibrado pelo fabricante com data inferior a 1 ano e etiquetagem, emissão de garantia de 25 anos do fabricante solicitada por parceiro certificado</t>
  </si>
  <si>
    <t>8.1</t>
  </si>
  <si>
    <t>INSTALAÇÃO DETECÇÃO AUTOMÁTICA DE INCÊNDIO</t>
  </si>
  <si>
    <t>8.1.1</t>
  </si>
  <si>
    <t>Fornecimento e montagem de toda a tubagem  necessária para a execução e o bom funcionamento da instalação, incluindo todos os acessórios necessários para a correcta instalação nomeadamente:</t>
  </si>
  <si>
    <t>8.1.1.1</t>
  </si>
  <si>
    <t xml:space="preserve"> -  Ø 25</t>
  </si>
  <si>
    <t>8.1.2</t>
  </si>
  <si>
    <t>8.1.2.1</t>
  </si>
  <si>
    <t xml:space="preserve"> - JE-H (st) H 2x2x0.8 E60</t>
  </si>
  <si>
    <t>8.1.3</t>
  </si>
  <si>
    <t>Equipamento de acordo com C.T.</t>
  </si>
  <si>
    <t>8.1.3.1</t>
  </si>
  <si>
    <t xml:space="preserve">- central de detecção automática de incêndios com 2 linhas de deteção </t>
  </si>
  <si>
    <t>8.1.3.2</t>
  </si>
  <si>
    <t>- módulo de transmissão de alarme aos bombeiros</t>
  </si>
  <si>
    <t>8.1.3.3</t>
  </si>
  <si>
    <t>- detector ótico de fumos</t>
  </si>
  <si>
    <t>8.1.3.4</t>
  </si>
  <si>
    <t>- botão de alarme manual</t>
  </si>
  <si>
    <t>8.1.3.6</t>
  </si>
  <si>
    <t xml:space="preserve">- sirene interior de alarme com sinalizador óptico </t>
  </si>
  <si>
    <t>8.1.3.7</t>
  </si>
  <si>
    <t xml:space="preserve">- detetor  termovelocimétrico </t>
  </si>
  <si>
    <t>8.1.3.8</t>
  </si>
  <si>
    <t>- retentores magnéticos</t>
  </si>
  <si>
    <t>- modulo interface de comandos ( 4 IN + 4 OUT)</t>
  </si>
  <si>
    <t>8.1.4</t>
  </si>
  <si>
    <t>Interligação da nova central de deteção de incêndio com a existente e em funcionamento, incluindo infraestruturas (tubos e cabos), reprogramação e todos os acessórios e trabalhos necessários para o funcionamento global do sistema.</t>
  </si>
  <si>
    <t>8.1.5</t>
  </si>
  <si>
    <t xml:space="preserve">Configurações, Ensaios, Formações e outras obrigações necessárias para a realização da recepção das instalações </t>
  </si>
  <si>
    <t>8.2</t>
  </si>
  <si>
    <t xml:space="preserve">CAMINHO DE CABOS </t>
  </si>
  <si>
    <t>8.2.1</t>
  </si>
  <si>
    <t xml:space="preserve"> - 100x60</t>
  </si>
  <si>
    <t>8.3</t>
  </si>
  <si>
    <t>8.3.1</t>
  </si>
  <si>
    <t>8.4</t>
  </si>
  <si>
    <t>8.4.1</t>
  </si>
  <si>
    <t>8.4.2</t>
  </si>
  <si>
    <t>8.4.3</t>
  </si>
  <si>
    <t>Desmantelamento e reinstalação do sistema de controlo de acesso existente</t>
  </si>
  <si>
    <t>8.4.4</t>
  </si>
  <si>
    <t>Realização de ensaios, medições e outras obrigações necessárias para a realização da recepção das instalações</t>
  </si>
  <si>
    <t>9.1</t>
  </si>
  <si>
    <t>REDE FRIGORIGÉNEA</t>
  </si>
  <si>
    <t>9.1.1</t>
  </si>
  <si>
    <t>SISTEMA MONOSPLIT</t>
  </si>
  <si>
    <t>9.1.1.1</t>
  </si>
  <si>
    <t>Fornecimento e instalação de sistemas monosplit, para arrefecimento ambiente, incluindo tubagem, carga de refrigerante adicional, acessórios de ligação, suportes e apoios, conforme Condições Técnicas Especiais</t>
  </si>
  <si>
    <t>9.1.1.1.1</t>
  </si>
  <si>
    <t>Unidades Exteriores</t>
  </si>
  <si>
    <t>9.1.1.1.1.1</t>
  </si>
  <si>
    <t xml:space="preserve">   - UE.S.01 - Marca LG, Modelo UUA1 UL0, ou equivalente</t>
  </si>
  <si>
    <t>9.1.1.1.2</t>
  </si>
  <si>
    <t>Unidades Interiores do tipo mural</t>
  </si>
  <si>
    <t>9.1.1.1.2.1</t>
  </si>
  <si>
    <t xml:space="preserve">   - UI.S.01 - Marca LG, Modelo MJ09PC NSJ, ou equivalente</t>
  </si>
  <si>
    <t>9.1.1.1.2.2</t>
  </si>
  <si>
    <t xml:space="preserve">   - UI.S.02 - Marca LG, Modelo MJ12PC NSJ, ou equivalente</t>
  </si>
  <si>
    <t>9.1.2</t>
  </si>
  <si>
    <t>Tubagem de Cobre</t>
  </si>
  <si>
    <t>9.1.2.1</t>
  </si>
  <si>
    <t>Fornecimento e instalação de tubagem em cobre para os sistemas de expansão direta instalados nas zonas técnicas, incluindo isolamentos térmicos adequados ao diâmetro da tubagem e revestimento a chapa de aluminio, suportes, apoios antivibráticos e selagens corta-fogo, conforme Condições Técnicas Especiais.</t>
  </si>
  <si>
    <t>9.1.2.1.1</t>
  </si>
  <si>
    <t>Isolada e revestida</t>
  </si>
  <si>
    <t>9.1.2.1.1.1</t>
  </si>
  <si>
    <t xml:space="preserve">   - Ø 6.4 mm</t>
  </si>
  <si>
    <t>9.1.2.1.1.2</t>
  </si>
  <si>
    <t xml:space="preserve">   - Ø 9.5 mm</t>
  </si>
  <si>
    <t>9.2</t>
  </si>
  <si>
    <t>REDE AERÁULICA</t>
  </si>
  <si>
    <t>9.2.1</t>
  </si>
  <si>
    <t>RECUPERADOR DE CALOR</t>
  </si>
  <si>
    <t>9.2.1.1</t>
  </si>
  <si>
    <t>Fornecimento e instalação de unidades de recuperação de calor, incluindo interligações elétricas, suportes com apoios antivibráticos e todos os materiais e ferramentas necessários ao seu funcionamento, de acordo com as Condições Técnicas Especiais.</t>
  </si>
  <si>
    <t>9.2.1.1.1</t>
  </si>
  <si>
    <t xml:space="preserve">   - RC.01 - Marca Systemair, Modelo Topvex SR03, caudal 635 m³/h</t>
  </si>
  <si>
    <t>9.2.2</t>
  </si>
  <si>
    <t>REDE DE CONDUTAS</t>
  </si>
  <si>
    <t>9.2.2.1</t>
  </si>
  <si>
    <t>Fornecimento e instalação de condutas em chapa de aço galvanizado Z275gr, incluindo suportes e apoios antivibráticos, tratamentos superficiais e pinturas e registos de caudal manuais, conforme Condições Técnicas Especiais</t>
  </si>
  <si>
    <t>9.2.2.1.1</t>
  </si>
  <si>
    <t>Condutas não isoladas</t>
  </si>
  <si>
    <t>9.2.2.1.1.1</t>
  </si>
  <si>
    <t xml:space="preserve">   - Ø 300</t>
  </si>
  <si>
    <t>9.2.2.1.2</t>
  </si>
  <si>
    <t>Condutas isoladas</t>
  </si>
  <si>
    <t>9.2.2.1.2.1</t>
  </si>
  <si>
    <t xml:space="preserve">   - Secção rectangular</t>
  </si>
  <si>
    <t>m²</t>
  </si>
  <si>
    <t>9.2.2.1.3</t>
  </si>
  <si>
    <t>Condutas isoladas e revestidas</t>
  </si>
  <si>
    <t>9.2.2.1.3.1</t>
  </si>
  <si>
    <t xml:space="preserve">   . Secção rectangular</t>
  </si>
  <si>
    <t>9.2.3</t>
  </si>
  <si>
    <t>SUPORTES DE CONDUTAS E TUBAGENS</t>
  </si>
  <si>
    <t>vg.</t>
  </si>
  <si>
    <t>9.2.4</t>
  </si>
  <si>
    <t>PORTAS DE VISITA</t>
  </si>
  <si>
    <t>9.2.5</t>
  </si>
  <si>
    <t>DIFUSORES, GRELHAS E BOCAS DE EXTRAÇÃO</t>
  </si>
  <si>
    <t>9.2.5.1</t>
  </si>
  <si>
    <t>Fornecimento e instalação de difusores, grelhas e bocas de extração, incluindo plenos e registos de caudais manuais, conforme Condições Técnicas Especiais</t>
  </si>
  <si>
    <t>9.2.5.1.1</t>
  </si>
  <si>
    <t>Grelhas de insuflação / retorno</t>
  </si>
  <si>
    <t>9.2.5.1.1.1</t>
  </si>
  <si>
    <t xml:space="preserve">   - GI.200x100</t>
  </si>
  <si>
    <t>9.2.5.1.1.2</t>
  </si>
  <si>
    <t xml:space="preserve">   - GI.400x200</t>
  </si>
  <si>
    <t>9.2.5.1.1.3</t>
  </si>
  <si>
    <t xml:space="preserve">   - GR.800x300</t>
  </si>
  <si>
    <t>9.2.6</t>
  </si>
  <si>
    <t>REGISTOS DE CAUDAL</t>
  </si>
  <si>
    <t>9.2.6.1</t>
  </si>
  <si>
    <t>Fornecimento e instalação de registos de caudais manuais, conforme Condições Técnicas Especiais</t>
  </si>
  <si>
    <t>9.2.6.1.1</t>
  </si>
  <si>
    <t xml:space="preserve">   - RMC.200x200</t>
  </si>
  <si>
    <t>9.3</t>
  </si>
  <si>
    <t>EQUIPAMENTO DE SEGURANÇA CONTRA INCÊNDIOS</t>
  </si>
  <si>
    <t>9.3.1</t>
  </si>
  <si>
    <t>Selagem de abertura</t>
  </si>
  <si>
    <t>9.3.1.1</t>
  </si>
  <si>
    <t>Selagem e abertura</t>
  </si>
  <si>
    <t>9.4</t>
  </si>
  <si>
    <t>ENSAIOS</t>
  </si>
  <si>
    <t>9.4.1</t>
  </si>
  <si>
    <t>Fornecimento e instalação de ensaios às instalações e equipamentos mecânicos, conforme Condições Técnicas Especiais, em conformidade com:
 - Despacho n.º15793-G/2013 do DL n.º 118/2013.</t>
  </si>
  <si>
    <t>9.4.1.1</t>
  </si>
  <si>
    <t>Testes de funcionamento de condensados</t>
  </si>
  <si>
    <t>9.4.1.2</t>
  </si>
  <si>
    <t>Estanquidade das Redes de Tubagem</t>
  </si>
  <si>
    <t>9.4.1.3</t>
  </si>
  <si>
    <t>Estanquidade das Redes de Condutas</t>
  </si>
  <si>
    <t>9.4.1.4</t>
  </si>
  <si>
    <t>Equipamentos Produtores de Energia Térmica</t>
  </si>
  <si>
    <t>9.4.1.5</t>
  </si>
  <si>
    <t>Recuperadores de Calor</t>
  </si>
  <si>
    <t>9.4.1.6</t>
  </si>
  <si>
    <t>Medição de Caudais de Ar das Unidades Terminais</t>
  </si>
  <si>
    <t>9.4.1.7</t>
  </si>
  <si>
    <t>Medição de Temperatura e Humidade Relativa  em cada Zona</t>
  </si>
  <si>
    <t>9.4.1.8</t>
  </si>
  <si>
    <t>Medição de Consumos Energéticos</t>
  </si>
  <si>
    <t>9.4.1.9</t>
  </si>
  <si>
    <t>Propulsores de Fluidos de Água e Ar</t>
  </si>
  <si>
    <t>9.4.1.10</t>
  </si>
  <si>
    <t>Verificação de Proteções Elétricas de Todos os Equipamento em Operação</t>
  </si>
  <si>
    <t>9.4.1.11</t>
  </si>
  <si>
    <t>Verificação do Sentido de Rotação de todos os Motores e Propulsores de Fluidos</t>
  </si>
  <si>
    <t>9.4.1.12</t>
  </si>
  <si>
    <t>Verificação do Registo e Monitorização de todos os Pontos de Controlo</t>
  </si>
  <si>
    <t>9.4.1.13</t>
  </si>
  <si>
    <t>Confirmação do Registo de Limpeza das Redes de AVAC e Respetivo Equipamento</t>
  </si>
  <si>
    <t>9.4.1.14</t>
  </si>
  <si>
    <t>Calibração de todos os Equipamentos Utilizados nos Ensaios</t>
  </si>
  <si>
    <t>9.4.1.15</t>
  </si>
  <si>
    <t>Elaboração dos Manuais da Instalação de AVAC</t>
  </si>
  <si>
    <t>9.4.1.16</t>
  </si>
  <si>
    <t>Telas Finais</t>
  </si>
  <si>
    <t>9.4.1.17</t>
  </si>
  <si>
    <t>Apresentação dos Catálogos Técnicos com os respetivos Certificados</t>
  </si>
  <si>
    <t>9.4.1.18</t>
  </si>
  <si>
    <t>Apresentação de Fichas Indicativas do Procediemnto a Adotar na Manutenção do Equipamento de modo a serem Integradas no Plano de Manutenção.</t>
  </si>
  <si>
    <t>9.4.1.19</t>
  </si>
  <si>
    <t>Restantes Procedimentos do Despacho 15793-G/2013</t>
  </si>
  <si>
    <t>10.1</t>
  </si>
  <si>
    <t>EQUIPAMENTO DE SINALIZAÇÃO</t>
  </si>
  <si>
    <t>10.1.1</t>
  </si>
  <si>
    <t>Sinalização de Emergência</t>
  </si>
  <si>
    <t>10.1.1.1</t>
  </si>
  <si>
    <t>Fornecimento e colocação de placas fotoluminescentes de sinalização de segurança, para sinalização de caminhos de evacuação, em PVC rígido, marca de referência Sinalux, ou equivalente homologada, de acordo com as especificações de projecto e o caderno de encargos:</t>
  </si>
  <si>
    <t>10.1.1.1.1</t>
  </si>
  <si>
    <r>
      <rPr>
        <b/>
        <sz val="8"/>
        <rFont val="Verdana"/>
        <charset val="134"/>
      </rPr>
      <t xml:space="preserve">S2 </t>
    </r>
    <r>
      <rPr>
        <sz val="8"/>
        <rFont val="Verdana"/>
        <charset val="134"/>
      </rPr>
      <t>(Saída à Direita) T3.300x150mm</t>
    </r>
  </si>
  <si>
    <t>10.1.1.1.2</t>
  </si>
  <si>
    <r>
      <rPr>
        <b/>
        <sz val="8"/>
        <rFont val="Verdana"/>
        <charset val="134"/>
      </rPr>
      <t xml:space="preserve">S3 </t>
    </r>
    <r>
      <rPr>
        <sz val="8"/>
        <rFont val="Verdana"/>
        <charset val="134"/>
      </rPr>
      <t>(Porta de Saída) T1.300x150mm</t>
    </r>
  </si>
  <si>
    <t>10.1.1.1.3</t>
  </si>
  <si>
    <r>
      <rPr>
        <b/>
        <sz val="8"/>
        <rFont val="Verdana"/>
        <charset val="134"/>
      </rPr>
      <t>14</t>
    </r>
    <r>
      <rPr>
        <sz val="8"/>
        <rFont val="Verdana"/>
        <charset val="134"/>
      </rPr>
      <t xml:space="preserve"> (Planta de Emergência) 400x300mm</t>
    </r>
  </si>
  <si>
    <t>10.2</t>
  </si>
  <si>
    <t>Sinalização de Incêndio</t>
  </si>
  <si>
    <t>10.2.1</t>
  </si>
  <si>
    <t>Fornecimento e colocação de placas fotoluminescentes de sinalização de segurança, para sinalização de equipamentos de incêndio, em PVC rígido, marca de referência Sinalux, ou equivalente homologada, de acordo com as especificações de projecto e o caderno de encargos:</t>
  </si>
  <si>
    <t>10.2.1.1</t>
  </si>
  <si>
    <t>55 (Central de Detecção de Incêndio) T1.200x100mm</t>
  </si>
  <si>
    <t>Un</t>
  </si>
  <si>
    <t>10.2.1.2</t>
  </si>
  <si>
    <t>p2 (Boca de Incêndio Armada ou carretel) TP.150x150mm</t>
  </si>
  <si>
    <t>10.2.1.3</t>
  </si>
  <si>
    <t>31 (Carretel - Água) T1.240x85mm</t>
  </si>
  <si>
    <t>10.2.1.4</t>
  </si>
  <si>
    <t>p3 (Botão de Alarme) TP.150x150mm</t>
  </si>
  <si>
    <t>ao valor total acresce o IVA à taxa legal em vigor</t>
  </si>
  <si>
    <t>Mapa de Quantidades - Projeto de Execução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</si>
</sst>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8" formatCode="#,##0.00\ &quot;€&quot;;[Red]\-#,##0.00\ &quot;€&quot;"/>
    <numFmt numFmtId="41" formatCode="_-* #,##0_-;\-* #,##0_-;_-* &quot;-&quot;_-;_-@_-"/>
    <numFmt numFmtId="44" formatCode="_-* #,##0.00\ &quot;€&quot;_-;\-* #,##0.00\ &quot;€&quot;_-;_-* &quot;-&quot;??\ &quot;€&quot;_-;_-@_-"/>
    <numFmt numFmtId="164" formatCode="&quot;$&quot;#,##0_);\(&quot;$&quot;#,##0\)"/>
    <numFmt numFmtId="165" formatCode="_(&quot;$&quot;* #,##0_);_(&quot;$&quot;* \(#,##0\);_(&quot;$&quot;* &quot;-&quot;_);_(@_)"/>
    <numFmt numFmtId="166" formatCode="_-* #,##0\ _€_-;\-* #,##0\ _€_-;_-* &quot;-&quot;\ _€_-;_-@_-"/>
    <numFmt numFmtId="167" formatCode="_-* #,##0.00\ _€_-;\-* #,##0.00\ _€_-;_-* &quot;-&quot;??\ _€_-;_-@_-"/>
    <numFmt numFmtId="168" formatCode="#,##0.00\ &quot;Escc&quot;;[Red]\-#,##0.00\ &quot;Escc&quot;"/>
    <numFmt numFmtId="169" formatCode="_([$€]* #,##0.00_);_([$€]* \(#,##0.00\);_([$€]* &quot;-&quot;??_);_(@_)"/>
    <numFmt numFmtId="170" formatCode="_-* #,##0.00&quot; €&quot;_-;\-* #,##0.00&quot; €&quot;_-;_-* \-??&quot; €&quot;_-;_-@_-"/>
    <numFmt numFmtId="171" formatCode="General_)"/>
    <numFmt numFmtId="172" formatCode="_ * #,##0.00_)\ _$_ ;_ * \(#,##0.00&quot;) &quot;_$_ ;_ * \-??_)\ _$_ ;_ @_ "/>
    <numFmt numFmtId="173" formatCode="_-* #,##0.00_$_-;\-* #,##0.00_$_-;_-* &quot;-&quot;??_$_-;_-@_-"/>
    <numFmt numFmtId="174" formatCode="_ * #,##0.00_)\ _$_ ;_ * \(#,##0.00\)\ _$_ ;_ * &quot;-&quot;??_)\ _$_ ;_ @_ "/>
    <numFmt numFmtId="175" formatCode="[$-816]d/mmm/yy;@"/>
    <numFmt numFmtId="176" formatCode="0.00_ ;[Red]\-0.00\ "/>
    <numFmt numFmtId="177" formatCode="#,##0.00\ &quot;€&quot;"/>
  </numFmts>
  <fonts count="41">
    <font>
      <sz val="8"/>
      <name val="Arial"/>
      <charset val="134"/>
    </font>
    <font>
      <b/>
      <sz val="8"/>
      <color theme="0"/>
      <name val="Verdana"/>
      <charset val="134"/>
    </font>
    <font>
      <sz val="8"/>
      <name val="Verdana"/>
      <charset val="134"/>
    </font>
    <font>
      <sz val="10"/>
      <name val="Verdana"/>
      <charset val="134"/>
    </font>
    <font>
      <sz val="8"/>
      <color indexed="9"/>
      <name val="Verdana"/>
      <charset val="134"/>
    </font>
    <font>
      <sz val="12"/>
      <name val="Verdana"/>
      <charset val="134"/>
    </font>
    <font>
      <b/>
      <sz val="10"/>
      <name val="Verdana"/>
      <charset val="134"/>
    </font>
    <font>
      <b/>
      <sz val="8"/>
      <color indexed="9"/>
      <name val="Verdana"/>
      <charset val="134"/>
    </font>
    <font>
      <b/>
      <sz val="8"/>
      <name val="Verdana"/>
      <charset val="134"/>
    </font>
    <font>
      <b/>
      <sz val="8"/>
      <color theme="1" tint="0.14993743705557422"/>
      <name val="Verdana"/>
      <charset val="134"/>
    </font>
    <font>
      <sz val="8"/>
      <color theme="1" tint="0.14993743705557422"/>
      <name val="Verdana"/>
      <charset val="134"/>
    </font>
    <font>
      <sz val="8"/>
      <color theme="1" tint="0.14993743705557422"/>
      <name val="Arial"/>
      <charset val="134"/>
    </font>
    <font>
      <sz val="10"/>
      <name val="Arial"/>
      <charset val="134"/>
    </font>
    <font>
      <b/>
      <sz val="10"/>
      <name val="Arial"/>
      <charset val="134"/>
    </font>
    <font>
      <sz val="8"/>
      <color theme="1" tint="0.34998626667073579"/>
      <name val="Arial"/>
      <charset val="134"/>
    </font>
    <font>
      <sz val="7"/>
      <color rgb="FF333333"/>
      <name val="Arial"/>
      <charset val="134"/>
    </font>
    <font>
      <sz val="7"/>
      <name val="Arial"/>
      <charset val="134"/>
    </font>
    <font>
      <b/>
      <sz val="15"/>
      <color indexed="62"/>
      <name val="Calibri"/>
      <charset val="134"/>
    </font>
    <font>
      <b/>
      <sz val="13"/>
      <color indexed="62"/>
      <name val="Calibri"/>
      <charset val="134"/>
    </font>
    <font>
      <b/>
      <sz val="11"/>
      <color indexed="62"/>
      <name val="Calibri"/>
      <charset val="134"/>
    </font>
    <font>
      <b/>
      <sz val="11"/>
      <color indexed="9"/>
      <name val="Calibri"/>
      <charset val="134"/>
    </font>
    <font>
      <sz val="11"/>
      <color indexed="52"/>
      <name val="Calibri"/>
      <charset val="134"/>
    </font>
    <font>
      <sz val="11"/>
      <color indexed="17"/>
      <name val="Calibri"/>
      <charset val="134"/>
    </font>
    <font>
      <sz val="11"/>
      <color indexed="8"/>
      <name val="Calibri"/>
      <charset val="134"/>
    </font>
    <font>
      <sz val="11"/>
      <color indexed="9"/>
      <name val="Calibri"/>
      <charset val="134"/>
    </font>
    <font>
      <b/>
      <sz val="13"/>
      <color indexed="56"/>
      <name val="Calibri"/>
      <charset val="134"/>
    </font>
    <font>
      <sz val="10"/>
      <name val="Times New Roman"/>
      <charset val="134"/>
    </font>
    <font>
      <sz val="10"/>
      <name val="MS Sans Serif"/>
      <charset val="134"/>
    </font>
    <font>
      <sz val="11"/>
      <color indexed="14"/>
      <name val="Calibri"/>
      <charset val="134"/>
    </font>
    <font>
      <sz val="10"/>
      <name val="Switzerland"/>
      <charset val="134"/>
    </font>
    <font>
      <sz val="10"/>
      <name val="Comic Sans MS"/>
      <charset val="134"/>
    </font>
    <font>
      <sz val="11"/>
      <color indexed="60"/>
      <name val="Calibri"/>
      <charset val="134"/>
    </font>
    <font>
      <sz val="11"/>
      <color theme="1"/>
      <name val="Calibri"/>
      <charset val="134"/>
      <scheme val="minor"/>
    </font>
    <font>
      <sz val="11"/>
      <color rgb="FF000000"/>
      <name val="Calibri"/>
      <charset val="134"/>
    </font>
    <font>
      <sz val="10"/>
      <name val="Courier"/>
      <charset val="134"/>
    </font>
    <font>
      <sz val="10"/>
      <name val="Arial"/>
      <charset val="204"/>
    </font>
    <font>
      <sz val="8"/>
      <name val="Futura Bk BT"/>
      <charset val="134"/>
    </font>
    <font>
      <sz val="9"/>
      <name val="Century Gothic"/>
      <charset val="134"/>
    </font>
    <font>
      <sz val="8"/>
      <name val="Times New Roman"/>
      <charset val="134"/>
    </font>
    <font>
      <b/>
      <sz val="11"/>
      <color indexed="8"/>
      <name val="Calibri"/>
      <charset val="134"/>
    </font>
    <font>
      <sz val="8"/>
      <name val="Arial"/>
      <charset val="134"/>
    </font>
  </fonts>
  <fills count="21">
    <fill>
      <patternFill patternType="none"/>
    </fill>
    <fill>
      <patternFill patternType="gray125"/>
    </fill>
    <fill>
      <patternFill patternType="solid">
        <fgColor rgb="FF333399"/>
        <bgColor indexed="64"/>
      </patternFill>
    </fill>
    <fill>
      <patternFill patternType="solid">
        <fgColor theme="0" tint="-0.14996795556505021"/>
        <bgColor indexed="64"/>
      </patternFill>
    </fill>
    <fill>
      <patternFill patternType="solid">
        <fgColor theme="1" tint="0.34998626667073579"/>
        <bgColor indexed="64"/>
      </patternFill>
    </fill>
    <fill>
      <patternFill patternType="solid">
        <fgColor theme="0"/>
        <bgColor indexed="64"/>
      </patternFill>
    </fill>
    <fill>
      <patternFill patternType="solid">
        <fgColor indexed="55"/>
        <bgColor indexed="23"/>
      </patternFill>
    </fill>
    <fill>
      <patternFill patternType="solid">
        <fgColor indexed="42"/>
        <bgColor indexed="27"/>
      </patternFill>
    </fill>
    <fill>
      <patternFill patternType="solid">
        <fgColor indexed="9"/>
        <bgColor indexed="26"/>
      </patternFill>
    </fill>
    <fill>
      <patternFill patternType="solid">
        <fgColor indexed="47"/>
        <bgColor indexed="22"/>
      </patternFill>
    </fill>
    <fill>
      <patternFill patternType="solid">
        <fgColor indexed="26"/>
        <bgColor indexed="9"/>
      </patternFill>
    </fill>
    <fill>
      <patternFill patternType="solid">
        <fgColor indexed="27"/>
        <bgColor indexed="41"/>
      </patternFill>
    </fill>
    <fill>
      <patternFill patternType="solid">
        <fgColor indexed="22"/>
        <bgColor indexed="31"/>
      </patternFill>
    </fill>
    <fill>
      <patternFill patternType="solid">
        <fgColor indexed="29"/>
        <bgColor indexed="45"/>
      </patternFill>
    </fill>
    <fill>
      <patternFill patternType="solid">
        <fgColor indexed="43"/>
        <bgColor indexed="26"/>
      </patternFill>
    </fill>
    <fill>
      <patternFill patternType="solid">
        <fgColor indexed="44"/>
        <bgColor indexed="31"/>
      </patternFill>
    </fill>
    <fill>
      <patternFill patternType="solid">
        <fgColor indexed="49"/>
        <bgColor indexed="40"/>
      </patternFill>
    </fill>
    <fill>
      <patternFill patternType="solid">
        <fgColor indexed="19"/>
        <bgColor indexed="23"/>
      </patternFill>
    </fill>
    <fill>
      <patternFill patternType="solid">
        <fgColor indexed="54"/>
        <bgColor indexed="23"/>
      </patternFill>
    </fill>
    <fill>
      <patternFill patternType="solid">
        <fgColor indexed="53"/>
        <bgColor indexed="52"/>
      </patternFill>
    </fill>
    <fill>
      <patternFill patternType="solid">
        <fgColor indexed="45"/>
        <bgColor indexed="29"/>
      </patternFill>
    </fill>
  </fills>
  <borders count="45">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medium">
        <color auto="1"/>
      </left>
      <right/>
      <top/>
      <bottom/>
      <diagonal/>
    </border>
    <border>
      <left/>
      <right style="medium">
        <color auto="1"/>
      </right>
      <top/>
      <bottom/>
      <diagonal/>
    </border>
    <border>
      <left style="medium">
        <color indexed="23"/>
      </left>
      <right style="hair">
        <color indexed="23"/>
      </right>
      <top style="thin">
        <color indexed="23"/>
      </top>
      <bottom style="hair">
        <color indexed="23"/>
      </bottom>
      <diagonal/>
    </border>
    <border>
      <left style="hair">
        <color indexed="23"/>
      </left>
      <right style="hair">
        <color indexed="23"/>
      </right>
      <top style="thin">
        <color indexed="23"/>
      </top>
      <bottom style="hair">
        <color indexed="23"/>
      </bottom>
      <diagonal/>
    </border>
    <border>
      <left style="hair">
        <color indexed="23"/>
      </left>
      <right style="medium">
        <color auto="1"/>
      </right>
      <top style="thin">
        <color indexed="23"/>
      </top>
      <bottom style="hair">
        <color indexed="23"/>
      </bottom>
      <diagonal/>
    </border>
    <border>
      <left style="medium">
        <color indexed="23"/>
      </left>
      <right style="hair">
        <color indexed="23"/>
      </right>
      <top style="hair">
        <color indexed="23"/>
      </top>
      <bottom style="hair">
        <color indexed="23"/>
      </bottom>
      <diagonal/>
    </border>
    <border>
      <left style="hair">
        <color indexed="23"/>
      </left>
      <right style="hair">
        <color indexed="23"/>
      </right>
      <top style="hair">
        <color indexed="23"/>
      </top>
      <bottom style="hair">
        <color indexed="23"/>
      </bottom>
      <diagonal/>
    </border>
    <border>
      <left style="hair">
        <color indexed="23"/>
      </left>
      <right style="medium">
        <color auto="1"/>
      </right>
      <top style="hair">
        <color indexed="23"/>
      </top>
      <bottom style="hair">
        <color indexed="23"/>
      </bottom>
      <diagonal/>
    </border>
    <border>
      <left style="medium">
        <color indexed="23"/>
      </left>
      <right style="hair">
        <color indexed="23"/>
      </right>
      <top style="hair">
        <color indexed="23"/>
      </top>
      <bottom/>
      <diagonal/>
    </border>
    <border>
      <left style="hair">
        <color indexed="23"/>
      </left>
      <right style="hair">
        <color indexed="23"/>
      </right>
      <top style="hair">
        <color indexed="23"/>
      </top>
      <bottom/>
      <diagonal/>
    </border>
    <border>
      <left style="hair">
        <color indexed="23"/>
      </left>
      <right style="medium">
        <color auto="1"/>
      </right>
      <top style="hair">
        <color indexed="23"/>
      </top>
      <bottom/>
      <diagonal/>
    </border>
    <border>
      <left style="medium">
        <color indexed="23"/>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indexed="23"/>
      </left>
      <right style="hair">
        <color auto="1"/>
      </right>
      <top style="hair">
        <color auto="1"/>
      </top>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indexed="23"/>
      </left>
      <right style="hair">
        <color indexed="23"/>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theme="0" tint="-0.24994659260841701"/>
      </right>
      <top style="hair">
        <color auto="1"/>
      </top>
      <bottom style="hair">
        <color auto="1"/>
      </bottom>
      <diagonal/>
    </border>
    <border>
      <left/>
      <right style="thin">
        <color indexed="23"/>
      </right>
      <top style="hair">
        <color auto="1"/>
      </top>
      <bottom style="hair">
        <color auto="1"/>
      </bottom>
      <diagonal/>
    </border>
    <border>
      <left style="thin">
        <color auto="1"/>
      </left>
      <right style="hair">
        <color auto="1"/>
      </right>
      <top style="hair">
        <color auto="1"/>
      </top>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style="hair">
        <color auto="1"/>
      </right>
      <top/>
      <bottom style="hair">
        <color auto="1"/>
      </bottom>
      <diagonal/>
    </border>
    <border>
      <left style="hair">
        <color auto="1"/>
      </left>
      <right/>
      <top/>
      <bottom style="hair">
        <color auto="1"/>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14">
    <xf numFmtId="0" fontId="0" fillId="0" borderId="0"/>
    <xf numFmtId="0" fontId="12" fillId="0" borderId="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2" fillId="7" borderId="0" applyNumberFormat="0" applyBorder="0" applyAlignment="0" applyProtection="0"/>
    <xf numFmtId="0" fontId="25" fillId="0" borderId="40" applyNumberFormat="0" applyFill="0" applyAlignment="0" applyProtection="0"/>
    <xf numFmtId="0" fontId="20" fillId="6" borderId="42" applyNumberFormat="0" applyAlignment="0" applyProtection="0"/>
    <xf numFmtId="0" fontId="21" fillId="0" borderId="43" applyNumberFormat="0" applyFill="0" applyAlignment="0" applyProtection="0"/>
    <xf numFmtId="166" fontId="12" fillId="0" borderId="0" applyFont="0" applyFill="0" applyBorder="0" applyAlignment="0" applyProtection="0"/>
    <xf numFmtId="166"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41" fontId="12" fillId="0" borderId="0" applyFont="0" applyFill="0" applyBorder="0" applyAlignment="0" applyProtection="0"/>
    <xf numFmtId="167" fontId="26" fillId="0" borderId="0" applyFont="0" applyFill="0" applyBorder="0" applyAlignment="0" applyProtection="0"/>
    <xf numFmtId="165" fontId="12" fillId="0" borderId="0" applyFont="0" applyFill="0" applyBorder="0" applyAlignment="0" applyProtection="0"/>
    <xf numFmtId="168" fontId="27" fillId="0" borderId="0" applyFont="0" applyFill="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169" fontId="12" fillId="0" borderId="0" applyFont="0" applyFill="0" applyBorder="0" applyAlignment="0" applyProtection="0"/>
    <xf numFmtId="170" fontId="12" fillId="0" borderId="0" applyFill="0" applyBorder="0" applyAlignment="0" applyProtection="0"/>
    <xf numFmtId="170" fontId="12" fillId="0" borderId="0" applyFill="0" applyBorder="0" applyAlignment="0" applyProtection="0"/>
    <xf numFmtId="170" fontId="12" fillId="0" borderId="0" applyFill="0" applyBorder="0" applyAlignment="0" applyProtection="0"/>
    <xf numFmtId="170" fontId="12" fillId="0" borderId="0" applyFill="0" applyBorder="0" applyAlignment="0" applyProtection="0"/>
    <xf numFmtId="170" fontId="12" fillId="0" borderId="0" applyFill="0" applyBorder="0" applyAlignment="0" applyProtection="0"/>
    <xf numFmtId="170" fontId="12" fillId="0" borderId="0" applyFill="0" applyBorder="0" applyAlignment="0" applyProtection="0"/>
    <xf numFmtId="170" fontId="12" fillId="0" borderId="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169" fontId="12" fillId="0" borderId="0" applyFont="0" applyFill="0" applyBorder="0" applyAlignment="0" applyProtection="0"/>
    <xf numFmtId="0" fontId="28" fillId="20" borderId="0" applyNumberFormat="0" applyBorder="0" applyAlignment="0" applyProtection="0"/>
    <xf numFmtId="0" fontId="29" fillId="0" borderId="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0" fontId="31" fillId="14" borderId="0" applyNumberFormat="0" applyBorder="0" applyAlignment="0" applyProtection="0"/>
    <xf numFmtId="0" fontId="31" fillId="14"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2" fillId="0" borderId="0"/>
    <xf numFmtId="0" fontId="27" fillId="0" borderId="0"/>
    <xf numFmtId="0" fontId="27" fillId="0" borderId="0"/>
    <xf numFmtId="0" fontId="27" fillId="0" borderId="0"/>
    <xf numFmtId="0" fontId="32" fillId="0" borderId="0"/>
    <xf numFmtId="0" fontId="27" fillId="0" borderId="0"/>
    <xf numFmtId="0" fontId="27" fillId="0" borderId="0"/>
    <xf numFmtId="0" fontId="40" fillId="0" borderId="0"/>
    <xf numFmtId="0" fontId="40" fillId="0" borderId="0"/>
    <xf numFmtId="0" fontId="40" fillId="0" borderId="0"/>
    <xf numFmtId="0" fontId="12" fillId="0" borderId="0"/>
    <xf numFmtId="0" fontId="12" fillId="0" borderId="0">
      <alignment wrapText="1"/>
    </xf>
    <xf numFmtId="0" fontId="3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0" fillId="0" borderId="0"/>
    <xf numFmtId="0" fontId="30" fillId="0" borderId="0"/>
    <xf numFmtId="0" fontId="30" fillId="0" borderId="0"/>
    <xf numFmtId="0" fontId="12" fillId="0" borderId="0"/>
    <xf numFmtId="0" fontId="40" fillId="0" borderId="0"/>
    <xf numFmtId="0" fontId="30" fillId="0" borderId="0"/>
    <xf numFmtId="0" fontId="12" fillId="0" borderId="0">
      <alignment wrapText="1"/>
    </xf>
    <xf numFmtId="0" fontId="40" fillId="0" borderId="0"/>
    <xf numFmtId="0" fontId="12" fillId="0" borderId="0">
      <alignment wrapText="1"/>
    </xf>
    <xf numFmtId="0" fontId="12" fillId="0" borderId="0">
      <alignment wrapText="1"/>
    </xf>
    <xf numFmtId="0" fontId="12" fillId="0" borderId="0">
      <alignment wrapText="1"/>
    </xf>
    <xf numFmtId="0" fontId="2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0" fillId="0" borderId="0"/>
    <xf numFmtId="0" fontId="30" fillId="0" borderId="0"/>
    <xf numFmtId="0" fontId="30" fillId="0" borderId="0"/>
    <xf numFmtId="0" fontId="12" fillId="0" borderId="0">
      <alignment wrapText="1"/>
    </xf>
    <xf numFmtId="0" fontId="12" fillId="0" borderId="0"/>
    <xf numFmtId="0" fontId="40" fillId="0" borderId="0"/>
    <xf numFmtId="0" fontId="12" fillId="0" borderId="0">
      <alignment wrapText="1"/>
    </xf>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2" fillId="0" borderId="0"/>
    <xf numFmtId="0" fontId="40" fillId="0" borderId="0"/>
    <xf numFmtId="0" fontId="27" fillId="0" borderId="0"/>
    <xf numFmtId="0" fontId="30" fillId="0" borderId="0"/>
    <xf numFmtId="0" fontId="12" fillId="0" borderId="0"/>
    <xf numFmtId="0" fontId="30" fillId="0" borderId="0"/>
    <xf numFmtId="0" fontId="30" fillId="0" borderId="0"/>
    <xf numFmtId="171" fontId="34" fillId="0" borderId="0"/>
    <xf numFmtId="0" fontId="12" fillId="0" borderId="0"/>
    <xf numFmtId="0" fontId="40" fillId="0" borderId="0"/>
    <xf numFmtId="0" fontId="40" fillId="0" borderId="0"/>
    <xf numFmtId="0" fontId="40" fillId="0" borderId="0"/>
    <xf numFmtId="0" fontId="40" fillId="0" borderId="0"/>
    <xf numFmtId="0" fontId="40" fillId="0" borderId="0"/>
    <xf numFmtId="0" fontId="35" fillId="0" borderId="0"/>
    <xf numFmtId="0" fontId="30" fillId="0" borderId="0"/>
    <xf numFmtId="0" fontId="35" fillId="0" borderId="0"/>
    <xf numFmtId="0" fontId="12" fillId="0" borderId="0"/>
    <xf numFmtId="0" fontId="27" fillId="0" borderId="0"/>
    <xf numFmtId="0" fontId="27" fillId="0" borderId="0"/>
    <xf numFmtId="0" fontId="32" fillId="0" borderId="0"/>
    <xf numFmtId="0" fontId="12" fillId="0" borderId="0"/>
    <xf numFmtId="0" fontId="12" fillId="0" borderId="0"/>
    <xf numFmtId="0" fontId="36" fillId="0" borderId="0"/>
    <xf numFmtId="0" fontId="32" fillId="0" borderId="0"/>
    <xf numFmtId="0" fontId="37" fillId="0" borderId="0">
      <alignment vertical="top" wrapText="1"/>
    </xf>
    <xf numFmtId="4" fontId="38" fillId="0" borderId="0" applyFill="0" applyBorder="0" applyProtection="0">
      <alignment horizontal="left" vertical="top" wrapText="1"/>
    </xf>
    <xf numFmtId="0" fontId="17" fillId="0" borderId="39" applyNumberFormat="0" applyFill="0" applyAlignment="0" applyProtection="0"/>
    <xf numFmtId="0" fontId="18" fillId="0" borderId="40" applyNumberFormat="0" applyFill="0" applyAlignment="0" applyProtection="0"/>
    <xf numFmtId="0" fontId="19" fillId="0" borderId="41" applyNumberFormat="0" applyFill="0" applyAlignment="0" applyProtection="0"/>
    <xf numFmtId="0" fontId="19" fillId="0" borderId="0" applyNumberFormat="0" applyFill="0" applyBorder="0" applyAlignment="0" applyProtection="0"/>
    <xf numFmtId="0" fontId="39" fillId="0" borderId="44" applyNumberFormat="0" applyFill="0" applyAlignment="0" applyProtection="0"/>
    <xf numFmtId="164" fontId="12" fillId="0" borderId="0" applyFont="0" applyFill="0" applyBorder="0" applyAlignment="0" applyProtection="0"/>
    <xf numFmtId="164" fontId="12" fillId="0" borderId="0" applyFont="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3" fontId="30" fillId="0" borderId="0" applyFont="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73" fontId="30"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72" fontId="12" fillId="0" borderId="0" applyFill="0" applyBorder="0" applyAlignment="0" applyProtection="0"/>
    <xf numFmtId="172" fontId="12" fillId="0" borderId="0" applyFill="0" applyBorder="0" applyAlignment="0" applyProtection="0"/>
    <xf numFmtId="167" fontId="30" fillId="0" borderId="0" applyFont="0" applyFill="0" applyBorder="0" applyAlignment="0" applyProtection="0"/>
    <xf numFmtId="172" fontId="12" fillId="0" borderId="0" applyFill="0" applyBorder="0" applyAlignment="0" applyProtection="0"/>
    <xf numFmtId="172" fontId="12" fillId="0" borderId="0" applyFill="0" applyBorder="0" applyAlignment="0" applyProtection="0"/>
    <xf numFmtId="167" fontId="30" fillId="0" borderId="0" applyFont="0" applyFill="0" applyBorder="0" applyAlignment="0" applyProtection="0"/>
    <xf numFmtId="172" fontId="12" fillId="0" borderId="0" applyFill="0" applyBorder="0" applyAlignment="0" applyProtection="0"/>
    <xf numFmtId="167" fontId="30" fillId="0" borderId="0" applyFont="0" applyFill="0" applyBorder="0" applyAlignment="0" applyProtection="0"/>
    <xf numFmtId="172" fontId="12" fillId="0" borderId="0" applyFill="0" applyBorder="0" applyAlignment="0" applyProtection="0"/>
    <xf numFmtId="172" fontId="12" fillId="0" borderId="0" applyFill="0" applyBorder="0" applyAlignment="0" applyProtection="0"/>
    <xf numFmtId="174" fontId="12" fillId="0" borderId="0" applyFont="0" applyFill="0" applyBorder="0" applyAlignment="0" applyProtection="0"/>
    <xf numFmtId="172" fontId="12" fillId="0" borderId="0" applyFill="0" applyBorder="0" applyAlignment="0" applyProtection="0"/>
  </cellStyleXfs>
  <cellXfs count="133">
    <xf numFmtId="0" fontId="0" fillId="0" borderId="0" xfId="0"/>
    <xf numFmtId="0" fontId="2" fillId="0" borderId="1" xfId="0" applyFont="1" applyBorder="1" applyAlignment="1">
      <alignment horizontal="left" vertical="justify" wrapText="1"/>
    </xf>
    <xf numFmtId="175" fontId="2" fillId="0" borderId="1" xfId="0" applyNumberFormat="1" applyFont="1" applyBorder="1" applyAlignment="1">
      <alignment horizontal="center"/>
    </xf>
    <xf numFmtId="4" fontId="2" fillId="0" borderId="1" xfId="0" applyNumberFormat="1" applyFont="1" applyBorder="1" applyAlignment="1">
      <alignment horizontal="right"/>
    </xf>
    <xf numFmtId="8" fontId="2" fillId="0" borderId="2" xfId="0" applyNumberFormat="1" applyFont="1" applyBorder="1" applyAlignment="1">
      <alignment horizontal="right"/>
    </xf>
    <xf numFmtId="0" fontId="2" fillId="0" borderId="0" xfId="0" applyFont="1" applyAlignment="1">
      <alignment vertical="center"/>
    </xf>
    <xf numFmtId="0" fontId="3" fillId="0" borderId="3" xfId="301" applyFont="1" applyBorder="1"/>
    <xf numFmtId="0" fontId="3" fillId="0" borderId="0" xfId="301" applyFont="1" applyAlignment="1">
      <alignment horizontal="left" vertical="justify"/>
    </xf>
    <xf numFmtId="175" fontId="4" fillId="0" borderId="0" xfId="0" applyNumberFormat="1" applyFont="1" applyAlignment="1">
      <alignment horizontal="center"/>
    </xf>
    <xf numFmtId="4" fontId="4" fillId="0" borderId="0" xfId="0" applyNumberFormat="1" applyFont="1" applyAlignment="1">
      <alignment horizontal="right"/>
    </xf>
    <xf numFmtId="0" fontId="2" fillId="0" borderId="0" xfId="0" applyFont="1" applyAlignment="1">
      <alignment horizontal="right"/>
    </xf>
    <xf numFmtId="0" fontId="5" fillId="0" borderId="4" xfId="0" applyFont="1" applyBorder="1" applyAlignment="1">
      <alignment horizontal="right"/>
    </xf>
    <xf numFmtId="0" fontId="3" fillId="0" borderId="3" xfId="301" applyFont="1" applyBorder="1" applyAlignment="1">
      <alignment vertical="center"/>
    </xf>
    <xf numFmtId="0" fontId="3" fillId="0" borderId="0" xfId="301" applyFont="1" applyAlignment="1"/>
    <xf numFmtId="4" fontId="3" fillId="0" borderId="0" xfId="301" applyNumberFormat="1" applyFont="1" applyAlignment="1">
      <alignment horizontal="right"/>
    </xf>
    <xf numFmtId="0" fontId="3" fillId="0" borderId="3" xfId="301" applyFont="1" applyBorder="1" applyAlignment="1">
      <alignment horizontal="left" vertical="center" wrapText="1"/>
    </xf>
    <xf numFmtId="0" fontId="3" fillId="0" borderId="0" xfId="301" applyFont="1" applyAlignment="1">
      <alignment horizontal="left" vertical="center" wrapText="1"/>
    </xf>
    <xf numFmtId="0" fontId="3" fillId="0" borderId="3" xfId="301" applyFont="1" applyBorder="1" applyAlignment="1">
      <alignment horizontal="left" vertical="center"/>
    </xf>
    <xf numFmtId="0" fontId="6" fillId="0" borderId="3" xfId="301"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justify"/>
    </xf>
    <xf numFmtId="0" fontId="2" fillId="0" borderId="0" xfId="0" applyFont="1" applyAlignment="1"/>
    <xf numFmtId="4" fontId="2" fillId="0" borderId="0" xfId="0" applyNumberFormat="1" applyFont="1" applyAlignment="1">
      <alignment horizontal="right"/>
    </xf>
    <xf numFmtId="0" fontId="7" fillId="2" borderId="5" xfId="0" applyFont="1" applyFill="1" applyBorder="1" applyAlignment="1">
      <alignment horizontal="center" vertical="center"/>
    </xf>
    <xf numFmtId="0" fontId="7" fillId="2" borderId="6" xfId="0" applyFont="1" applyFill="1" applyBorder="1" applyAlignment="1">
      <alignment horizontal="left" vertical="justify"/>
    </xf>
    <xf numFmtId="0" fontId="7" fillId="2" borderId="6" xfId="0" applyFont="1" applyFill="1" applyBorder="1" applyAlignment="1">
      <alignment horizontal="center" vertical="center"/>
    </xf>
    <xf numFmtId="4" fontId="7" fillId="2" borderId="6" xfId="0" applyNumberFormat="1"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justify"/>
    </xf>
    <xf numFmtId="0" fontId="4" fillId="2" borderId="9" xfId="0" applyFont="1" applyFill="1" applyBorder="1" applyAlignment="1">
      <alignment horizontal="center" vertical="center"/>
    </xf>
    <xf numFmtId="4" fontId="4" fillId="2" borderId="9" xfId="0" applyNumberFormat="1"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left" vertical="justify"/>
    </xf>
    <xf numFmtId="0" fontId="4" fillId="2" borderId="12" xfId="0" applyFont="1" applyFill="1" applyBorder="1" applyAlignment="1">
      <alignment horizontal="center" vertical="center"/>
    </xf>
    <xf numFmtId="4" fontId="4" fillId="2" borderId="12" xfId="0" applyNumberFormat="1"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2" fillId="0" borderId="14" xfId="0" applyFont="1" applyBorder="1" applyAlignment="1">
      <alignment horizontal="center" vertical="top" wrapText="1"/>
    </xf>
    <xf numFmtId="8" fontId="2" fillId="0" borderId="1" xfId="0" applyNumberFormat="1" applyFont="1" applyBorder="1" applyAlignment="1">
      <alignment horizontal="right"/>
    </xf>
    <xf numFmtId="8" fontId="2" fillId="0" borderId="15" xfId="0" applyNumberFormat="1" applyFont="1" applyBorder="1" applyAlignment="1">
      <alignment horizontal="right"/>
    </xf>
    <xf numFmtId="0" fontId="8" fillId="0" borderId="14" xfId="0" applyFont="1" applyBorder="1" applyAlignment="1">
      <alignment horizontal="center" vertical="center" wrapText="1"/>
    </xf>
    <xf numFmtId="0" fontId="8" fillId="0" borderId="1" xfId="0" applyFont="1" applyBorder="1" applyAlignment="1">
      <alignment horizontal="left" vertical="justify" wrapText="1"/>
    </xf>
    <xf numFmtId="175" fontId="8" fillId="0" borderId="1" xfId="0" applyNumberFormat="1" applyFont="1" applyBorder="1" applyAlignment="1">
      <alignment horizontal="center"/>
    </xf>
    <xf numFmtId="4" fontId="8" fillId="0" borderId="1" xfId="0" applyNumberFormat="1" applyFont="1" applyBorder="1" applyAlignment="1">
      <alignment horizontal="right"/>
    </xf>
    <xf numFmtId="8" fontId="8" fillId="0" borderId="1" xfId="0" applyNumberFormat="1" applyFont="1" applyBorder="1" applyAlignment="1">
      <alignment horizontal="right"/>
    </xf>
    <xf numFmtId="8" fontId="8" fillId="0" borderId="15" xfId="0" applyNumberFormat="1" applyFont="1" applyBorder="1" applyAlignment="1">
      <alignment horizontal="right"/>
    </xf>
    <xf numFmtId="0" fontId="2" fillId="0" borderId="14" xfId="0" applyFont="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left" vertical="justify" wrapText="1"/>
    </xf>
    <xf numFmtId="175" fontId="8" fillId="3" borderId="17" xfId="0" applyNumberFormat="1" applyFont="1" applyFill="1" applyBorder="1" applyAlignment="1">
      <alignment horizontal="center"/>
    </xf>
    <xf numFmtId="4" fontId="8" fillId="3" borderId="17" xfId="0" applyNumberFormat="1" applyFont="1" applyFill="1" applyBorder="1" applyAlignment="1">
      <alignment horizontal="right"/>
    </xf>
    <xf numFmtId="8" fontId="8" fillId="3" borderId="17" xfId="0" applyNumberFormat="1" applyFont="1" applyFill="1" applyBorder="1" applyAlignment="1">
      <alignment horizontal="right"/>
    </xf>
    <xf numFmtId="8" fontId="8" fillId="3" borderId="18" xfId="0" applyNumberFormat="1" applyFont="1" applyFill="1" applyBorder="1" applyAlignment="1">
      <alignment horizontal="right"/>
    </xf>
    <xf numFmtId="0" fontId="2" fillId="0" borderId="19" xfId="0" applyFont="1" applyBorder="1" applyAlignment="1">
      <alignment horizontal="center" vertical="top" wrapText="1"/>
    </xf>
    <xf numFmtId="0" fontId="2" fillId="0" borderId="20" xfId="0" applyFont="1" applyBorder="1" applyAlignment="1">
      <alignment horizontal="left" vertical="justify" wrapText="1"/>
    </xf>
    <xf numFmtId="175" fontId="2" fillId="0" borderId="20" xfId="0" applyNumberFormat="1" applyFont="1" applyBorder="1" applyAlignment="1">
      <alignment horizontal="center"/>
    </xf>
    <xf numFmtId="4" fontId="2" fillId="0" borderId="20" xfId="0" applyNumberFormat="1" applyFont="1" applyBorder="1" applyAlignment="1">
      <alignment horizontal="right"/>
    </xf>
    <xf numFmtId="8" fontId="2" fillId="0" borderId="20" xfId="0" applyNumberFormat="1" applyFont="1" applyBorder="1" applyAlignment="1">
      <alignment horizontal="right"/>
    </xf>
    <xf numFmtId="8" fontId="2" fillId="0" borderId="21" xfId="0" applyNumberFormat="1" applyFont="1" applyBorder="1" applyAlignment="1">
      <alignment horizontal="right"/>
    </xf>
    <xf numFmtId="0" fontId="2" fillId="0" borderId="22" xfId="0" applyFont="1" applyBorder="1" applyAlignment="1">
      <alignment horizontal="center" vertical="top" wrapText="1"/>
    </xf>
    <xf numFmtId="8" fontId="2" fillId="0" borderId="23" xfId="0" applyNumberFormat="1" applyFont="1" applyBorder="1" applyAlignment="1">
      <alignment horizontal="right"/>
    </xf>
    <xf numFmtId="8" fontId="2" fillId="0" borderId="0" xfId="0" applyNumberFormat="1" applyFont="1" applyAlignment="1">
      <alignment vertical="center"/>
    </xf>
    <xf numFmtId="0" fontId="1" fillId="4" borderId="24" xfId="0" applyFont="1" applyFill="1" applyBorder="1" applyAlignment="1">
      <alignment horizontal="center" vertical="top"/>
    </xf>
    <xf numFmtId="0" fontId="1" fillId="4" borderId="25" xfId="0" applyFont="1" applyFill="1" applyBorder="1" applyAlignment="1">
      <alignment horizontal="left" vertical="justify" wrapText="1"/>
    </xf>
    <xf numFmtId="0" fontId="1" fillId="4" borderId="25" xfId="0" applyFont="1" applyFill="1" applyBorder="1" applyAlignment="1">
      <alignment horizontal="center"/>
    </xf>
    <xf numFmtId="4" fontId="1" fillId="4" borderId="25" xfId="0" applyNumberFormat="1" applyFont="1" applyFill="1" applyBorder="1" applyAlignment="1">
      <alignment horizontal="right"/>
    </xf>
    <xf numFmtId="8" fontId="1" fillId="4" borderId="25" xfId="0" applyNumberFormat="1" applyFont="1" applyFill="1" applyBorder="1" applyAlignment="1">
      <alignment horizontal="right"/>
    </xf>
    <xf numFmtId="8" fontId="1" fillId="4" borderId="23" xfId="0" applyNumberFormat="1" applyFont="1" applyFill="1" applyBorder="1" applyAlignment="1">
      <alignment horizontal="right"/>
    </xf>
    <xf numFmtId="0" fontId="2" fillId="0" borderId="22" xfId="311" applyFont="1" applyBorder="1" applyAlignment="1">
      <alignment horizontal="center" vertical="top" wrapText="1"/>
    </xf>
    <xf numFmtId="0" fontId="2" fillId="0" borderId="26" xfId="312" applyFont="1" applyBorder="1" applyAlignment="1">
      <alignment horizontal="left" vertical="justify" wrapText="1"/>
    </xf>
    <xf numFmtId="0" fontId="8" fillId="0" borderId="22" xfId="0" applyFont="1" applyBorder="1" applyAlignment="1">
      <alignment horizontal="center" vertical="top" wrapText="1"/>
    </xf>
    <xf numFmtId="0" fontId="8" fillId="0" borderId="1" xfId="311" applyFont="1" applyBorder="1" applyAlignment="1">
      <alignment horizontal="left" vertical="justify" wrapText="1"/>
    </xf>
    <xf numFmtId="0" fontId="2" fillId="0" borderId="1" xfId="311" applyFont="1" applyBorder="1" applyAlignment="1">
      <alignment horizontal="left" vertical="justify" wrapText="1"/>
    </xf>
    <xf numFmtId="175" fontId="2" fillId="0" borderId="1" xfId="311" applyNumberFormat="1" applyFont="1" applyBorder="1" applyAlignment="1">
      <alignment horizontal="center"/>
    </xf>
    <xf numFmtId="4" fontId="2" fillId="0" borderId="1" xfId="311" applyNumberFormat="1" applyFont="1" applyBorder="1" applyAlignment="1">
      <alignment horizontal="right"/>
    </xf>
    <xf numFmtId="0" fontId="8" fillId="0" borderId="22" xfId="311" applyFont="1" applyBorder="1" applyAlignment="1">
      <alignment horizontal="center" vertical="top" wrapText="1"/>
    </xf>
    <xf numFmtId="0" fontId="9" fillId="0" borderId="27" xfId="312" applyFont="1" applyBorder="1" applyAlignment="1">
      <alignment horizontal="right" vertical="center"/>
    </xf>
    <xf numFmtId="0" fontId="8" fillId="0" borderId="28" xfId="312" applyFont="1" applyBorder="1" applyAlignment="1">
      <alignment horizontal="left" vertical="justify" wrapText="1"/>
    </xf>
    <xf numFmtId="0" fontId="10" fillId="0" borderId="29" xfId="312" applyFont="1" applyBorder="1" applyAlignment="1">
      <alignment horizontal="center"/>
    </xf>
    <xf numFmtId="4" fontId="2" fillId="0" borderId="30" xfId="312" applyNumberFormat="1" applyFont="1" applyBorder="1" applyAlignment="1">
      <alignment horizontal="right"/>
    </xf>
    <xf numFmtId="0" fontId="10" fillId="0" borderId="27" xfId="312" applyFont="1" applyBorder="1" applyAlignment="1">
      <alignment horizontal="right" vertical="center"/>
    </xf>
    <xf numFmtId="0" fontId="2" fillId="0" borderId="26" xfId="313" applyFont="1" applyBorder="1" applyAlignment="1">
      <alignment horizontal="left" vertical="justify" wrapText="1"/>
    </xf>
    <xf numFmtId="0" fontId="11" fillId="0" borderId="27" xfId="312" applyFont="1" applyBorder="1" applyAlignment="1">
      <alignment horizontal="right" vertical="center"/>
    </xf>
    <xf numFmtId="0" fontId="2" fillId="0" borderId="26" xfId="0" applyFont="1" applyBorder="1" applyAlignment="1">
      <alignment horizontal="left" vertical="justify" wrapText="1"/>
    </xf>
    <xf numFmtId="0" fontId="2" fillId="0" borderId="28" xfId="312" applyFont="1" applyBorder="1" applyAlignment="1">
      <alignment horizontal="left" vertical="justify" wrapText="1"/>
    </xf>
    <xf numFmtId="8" fontId="2" fillId="5" borderId="1" xfId="0" applyNumberFormat="1" applyFont="1" applyFill="1" applyBorder="1" applyAlignment="1">
      <alignment horizontal="right"/>
    </xf>
    <xf numFmtId="0" fontId="10" fillId="5" borderId="27" xfId="312" applyFont="1" applyFill="1" applyBorder="1" applyAlignment="1">
      <alignment horizontal="right" vertical="center"/>
    </xf>
    <xf numFmtId="0" fontId="10" fillId="0" borderId="28" xfId="312" applyFont="1" applyBorder="1" applyAlignment="1">
      <alignment horizontal="center"/>
    </xf>
    <xf numFmtId="4" fontId="2" fillId="0" borderId="28" xfId="312" applyNumberFormat="1" applyFont="1" applyBorder="1" applyAlignment="1">
      <alignment horizontal="right"/>
    </xf>
    <xf numFmtId="175" fontId="2" fillId="0" borderId="25" xfId="0" applyNumberFormat="1" applyFont="1" applyBorder="1" applyAlignment="1">
      <alignment horizontal="center"/>
    </xf>
    <xf numFmtId="4" fontId="2" fillId="0" borderId="25" xfId="0" applyNumberFormat="1" applyFont="1" applyBorder="1" applyAlignment="1">
      <alignment horizontal="right"/>
    </xf>
    <xf numFmtId="8" fontId="2" fillId="0" borderId="25" xfId="0" applyNumberFormat="1" applyFont="1" applyBorder="1" applyAlignment="1">
      <alignment horizontal="right"/>
    </xf>
    <xf numFmtId="8" fontId="2" fillId="5" borderId="25" xfId="0" applyNumberFormat="1" applyFont="1" applyFill="1" applyBorder="1" applyAlignment="1">
      <alignment horizontal="right"/>
    </xf>
    <xf numFmtId="0" fontId="1" fillId="4" borderId="24" xfId="0" applyFont="1" applyFill="1" applyBorder="1" applyAlignment="1">
      <alignment horizontal="center" vertical="center"/>
    </xf>
    <xf numFmtId="0" fontId="1" fillId="4" borderId="25" xfId="0" applyFont="1" applyFill="1" applyBorder="1" applyAlignment="1">
      <alignment horizontal="left" vertical="center" wrapText="1"/>
    </xf>
    <xf numFmtId="176" fontId="2" fillId="0" borderId="1" xfId="0" applyNumberFormat="1" applyFont="1" applyBorder="1" applyAlignment="1">
      <alignment horizontal="right"/>
    </xf>
    <xf numFmtId="0" fontId="2" fillId="0" borderId="31" xfId="0" applyFont="1" applyBorder="1" applyAlignment="1">
      <alignment horizontal="center" vertical="top" wrapText="1"/>
    </xf>
    <xf numFmtId="176" fontId="2" fillId="0" borderId="17" xfId="0" applyNumberFormat="1" applyFont="1" applyBorder="1" applyAlignment="1">
      <alignment horizontal="right"/>
    </xf>
    <xf numFmtId="8" fontId="2" fillId="0" borderId="17" xfId="0" applyNumberFormat="1" applyFont="1" applyBorder="1" applyAlignment="1">
      <alignment horizontal="right"/>
    </xf>
    <xf numFmtId="175" fontId="2" fillId="0" borderId="17" xfId="0" applyNumberFormat="1" applyFont="1" applyBorder="1" applyAlignment="1">
      <alignment horizontal="center"/>
    </xf>
    <xf numFmtId="177" fontId="2" fillId="0" borderId="2" xfId="0" applyNumberFormat="1" applyFont="1" applyBorder="1" applyAlignment="1">
      <alignment horizontal="right"/>
    </xf>
    <xf numFmtId="177" fontId="2" fillId="0" borderId="1" xfId="0" applyNumberFormat="1" applyFont="1" applyBorder="1" applyAlignment="1">
      <alignment horizontal="right"/>
    </xf>
    <xf numFmtId="0" fontId="2" fillId="0" borderId="17" xfId="0" applyFont="1" applyBorder="1" applyAlignment="1">
      <alignment horizontal="center"/>
    </xf>
    <xf numFmtId="0" fontId="2" fillId="0" borderId="1" xfId="301" applyFont="1" applyBorder="1" applyAlignment="1">
      <alignment horizontal="left" vertical="justify" wrapText="1"/>
    </xf>
    <xf numFmtId="0" fontId="2" fillId="0" borderId="1" xfId="0" applyFont="1" applyBorder="1" applyAlignment="1">
      <alignment horizontal="center"/>
    </xf>
    <xf numFmtId="0" fontId="4" fillId="0" borderId="1" xfId="0" applyFont="1" applyBorder="1" applyAlignment="1">
      <alignment horizontal="center"/>
    </xf>
    <xf numFmtId="177" fontId="4" fillId="0" borderId="1" xfId="0" applyNumberFormat="1" applyFont="1" applyBorder="1" applyAlignment="1">
      <alignment horizontal="right"/>
    </xf>
    <xf numFmtId="0" fontId="2" fillId="0" borderId="32" xfId="0" applyFont="1" applyBorder="1" applyAlignment="1">
      <alignment horizontal="left" vertical="top" wrapText="1"/>
    </xf>
    <xf numFmtId="0" fontId="2" fillId="0" borderId="33" xfId="0" applyFont="1" applyBorder="1" applyAlignment="1">
      <alignment horizontal="left" vertical="top" wrapText="1"/>
    </xf>
    <xf numFmtId="175" fontId="2" fillId="0" borderId="34" xfId="0" applyNumberFormat="1" applyFont="1" applyBorder="1" applyAlignment="1">
      <alignment horizontal="center"/>
    </xf>
    <xf numFmtId="4" fontId="2" fillId="0" borderId="34" xfId="0" applyNumberFormat="1" applyFont="1" applyBorder="1" applyAlignment="1">
      <alignment horizontal="right"/>
    </xf>
    <xf numFmtId="8" fontId="2" fillId="0" borderId="35" xfId="0" applyNumberFormat="1" applyFont="1" applyBorder="1" applyAlignment="1">
      <alignment horizontal="right"/>
    </xf>
    <xf numFmtId="8" fontId="2" fillId="0" borderId="36" xfId="0" applyNumberFormat="1" applyFont="1" applyBorder="1" applyAlignment="1">
      <alignment horizontal="right"/>
    </xf>
    <xf numFmtId="0" fontId="2" fillId="0" borderId="37" xfId="0" applyFont="1" applyBorder="1" applyAlignment="1">
      <alignment horizontal="center" vertical="top" wrapText="1"/>
    </xf>
    <xf numFmtId="0" fontId="2" fillId="0" borderId="25" xfId="0" applyFont="1" applyBorder="1" applyAlignment="1">
      <alignment horizontal="left" vertical="justify" wrapText="1"/>
    </xf>
    <xf numFmtId="8" fontId="2" fillId="0" borderId="38" xfId="0" applyNumberFormat="1" applyFont="1" applyBorder="1" applyAlignment="1">
      <alignment horizontal="right"/>
    </xf>
    <xf numFmtId="0" fontId="12" fillId="0" borderId="0" xfId="301"/>
    <xf numFmtId="175" fontId="4" fillId="0" borderId="0" xfId="0" applyNumberFormat="1" applyFont="1" applyAlignment="1">
      <alignment horizontal="center" vertical="center"/>
    </xf>
    <xf numFmtId="0" fontId="2" fillId="0" borderId="0" xfId="0" applyFont="1" applyAlignment="1">
      <alignment horizontal="center" vertical="center"/>
    </xf>
    <xf numFmtId="0" fontId="5" fillId="0" borderId="0" xfId="0" applyFont="1" applyAlignment="1">
      <alignment vertical="center"/>
    </xf>
    <xf numFmtId="0" fontId="12" fillId="0" borderId="0" xfId="301" applyFont="1" applyAlignment="1">
      <alignment horizontal="left" vertical="top" wrapText="1"/>
    </xf>
    <xf numFmtId="0" fontId="12" fillId="0" borderId="0" xfId="301" applyFont="1"/>
    <xf numFmtId="0" fontId="13" fillId="0" borderId="0" xfId="301" applyFont="1" applyAlignment="1">
      <alignment horizontal="left" vertical="top" wrapText="1"/>
    </xf>
    <xf numFmtId="0" fontId="14" fillId="0" borderId="0" xfId="0" applyFont="1" applyAlignment="1">
      <alignment horizontal="left" wrapText="1"/>
    </xf>
    <xf numFmtId="0" fontId="15" fillId="0" borderId="0" xfId="0" applyFont="1" applyAlignment="1">
      <alignment horizontal="right" vertical="center"/>
    </xf>
    <xf numFmtId="0" fontId="16" fillId="0" borderId="0" xfId="0" applyFont="1" applyAlignment="1">
      <alignment horizontal="right" vertical="center"/>
    </xf>
    <xf numFmtId="0" fontId="14" fillId="0" borderId="0" xfId="0" applyFont="1"/>
    <xf numFmtId="0" fontId="2" fillId="0" borderId="1" xfId="0" quotePrefix="1" applyFont="1" applyBorder="1" applyAlignment="1">
      <alignment horizontal="left" vertical="justify" wrapText="1"/>
    </xf>
    <xf numFmtId="0" fontId="8" fillId="0" borderId="1" xfId="311" quotePrefix="1" applyFont="1" applyBorder="1" applyAlignment="1">
      <alignment horizontal="left" vertical="justify" wrapText="1"/>
    </xf>
    <xf numFmtId="0" fontId="2" fillId="0" borderId="1" xfId="311" quotePrefix="1" applyFont="1" applyBorder="1" applyAlignment="1">
      <alignment horizontal="left" vertical="justify" wrapText="1"/>
    </xf>
    <xf numFmtId="0" fontId="2" fillId="0" borderId="1" xfId="301" quotePrefix="1" applyFont="1" applyBorder="1" applyAlignment="1">
      <alignment horizontal="left" vertical="justify" wrapText="1"/>
    </xf>
  </cellXfs>
  <cellStyles count="414">
    <cellStyle name=" 1" xfId="1" xr:uid="{00000000-0005-0000-0000-000031000000}"/>
    <cellStyle name="20% - Ênfase1" xfId="2" xr:uid="{00000000-0005-0000-0000-000032000000}"/>
    <cellStyle name="20% - Ênfase1 2" xfId="3" xr:uid="{00000000-0005-0000-0000-000033000000}"/>
    <cellStyle name="20% - Ênfase2" xfId="4" xr:uid="{00000000-0005-0000-0000-000034000000}"/>
    <cellStyle name="20% - Ênfase2 2" xfId="5" xr:uid="{00000000-0005-0000-0000-000035000000}"/>
    <cellStyle name="20% - Ênfase3" xfId="6" xr:uid="{00000000-0005-0000-0000-000036000000}"/>
    <cellStyle name="20% - Ênfase3 2" xfId="7" xr:uid="{00000000-0005-0000-0000-000037000000}"/>
    <cellStyle name="20% - Ênfase4" xfId="8" xr:uid="{00000000-0005-0000-0000-000038000000}"/>
    <cellStyle name="20% - Ênfase4 2" xfId="9" xr:uid="{00000000-0005-0000-0000-000039000000}"/>
    <cellStyle name="20% - Ênfase5" xfId="10" xr:uid="{00000000-0005-0000-0000-00003A000000}"/>
    <cellStyle name="20% - Ênfase5 2" xfId="11" xr:uid="{00000000-0005-0000-0000-00003B000000}"/>
    <cellStyle name="20% - Ênfase6" xfId="12" xr:uid="{00000000-0005-0000-0000-00003C000000}"/>
    <cellStyle name="20% - Ênfase6 2" xfId="13" xr:uid="{00000000-0005-0000-0000-00003D000000}"/>
    <cellStyle name="40% - Ênfase1" xfId="14" xr:uid="{00000000-0005-0000-0000-00003E000000}"/>
    <cellStyle name="40% - Ênfase1 2" xfId="15" xr:uid="{00000000-0005-0000-0000-00003F000000}"/>
    <cellStyle name="40% - Ênfase2" xfId="16" xr:uid="{00000000-0005-0000-0000-000040000000}"/>
    <cellStyle name="40% - Ênfase2 2" xfId="17" xr:uid="{00000000-0005-0000-0000-000041000000}"/>
    <cellStyle name="40% - Ênfase3" xfId="18" xr:uid="{00000000-0005-0000-0000-000042000000}"/>
    <cellStyle name="40% - Ênfase3 2" xfId="19" xr:uid="{00000000-0005-0000-0000-000043000000}"/>
    <cellStyle name="40% - Ênfase4" xfId="20" xr:uid="{00000000-0005-0000-0000-000044000000}"/>
    <cellStyle name="40% - Ênfase4 2" xfId="21" xr:uid="{00000000-0005-0000-0000-000045000000}"/>
    <cellStyle name="40% - Ênfase5" xfId="22" xr:uid="{00000000-0005-0000-0000-000046000000}"/>
    <cellStyle name="40% - Ênfase5 2" xfId="23" xr:uid="{00000000-0005-0000-0000-000047000000}"/>
    <cellStyle name="40% - Ênfase6" xfId="24" xr:uid="{00000000-0005-0000-0000-000048000000}"/>
    <cellStyle name="40% - Ênfase6 2" xfId="25" xr:uid="{00000000-0005-0000-0000-000049000000}"/>
    <cellStyle name="60% - Ênfase1" xfId="26" xr:uid="{00000000-0005-0000-0000-00004A000000}"/>
    <cellStyle name="60% - Ênfase1 2" xfId="27" xr:uid="{00000000-0005-0000-0000-00004B000000}"/>
    <cellStyle name="60% - Ênfase2" xfId="28" xr:uid="{00000000-0005-0000-0000-00004C000000}"/>
    <cellStyle name="60% - Ênfase2 2" xfId="29" xr:uid="{00000000-0005-0000-0000-00004D000000}"/>
    <cellStyle name="60% - Ênfase3" xfId="30" xr:uid="{00000000-0005-0000-0000-00004E000000}"/>
    <cellStyle name="60% - Ênfase3 2" xfId="31" xr:uid="{00000000-0005-0000-0000-00004F000000}"/>
    <cellStyle name="60% - Ênfase4" xfId="32" xr:uid="{00000000-0005-0000-0000-000050000000}"/>
    <cellStyle name="60% - Ênfase4 2" xfId="33" xr:uid="{00000000-0005-0000-0000-000051000000}"/>
    <cellStyle name="60% - Ênfase5" xfId="34" xr:uid="{00000000-0005-0000-0000-000052000000}"/>
    <cellStyle name="60% - Ênfase5 2" xfId="35" xr:uid="{00000000-0005-0000-0000-000053000000}"/>
    <cellStyle name="60% - Ênfase6" xfId="36" xr:uid="{00000000-0005-0000-0000-000054000000}"/>
    <cellStyle name="60% - Ênfase6 2" xfId="37" xr:uid="{00000000-0005-0000-0000-000055000000}"/>
    <cellStyle name="Bom 2" xfId="38" xr:uid="{00000000-0005-0000-0000-000056000000}"/>
    <cellStyle name="Cabeçalho 2 3" xfId="39" xr:uid="{00000000-0005-0000-0000-000057000000}"/>
    <cellStyle name="Célula de Verificação 2" xfId="40" xr:uid="{00000000-0005-0000-0000-000058000000}"/>
    <cellStyle name="Célula Vinculada 2" xfId="41" xr:uid="{00000000-0005-0000-0000-000059000000}"/>
    <cellStyle name="Comma [0] 2" xfId="42" xr:uid="{00000000-0005-0000-0000-00005A000000}"/>
    <cellStyle name="Comma [0] 3" xfId="43" xr:uid="{00000000-0005-0000-0000-00005B000000}"/>
    <cellStyle name="Comma [0] 4" xfId="44" xr:uid="{00000000-0005-0000-0000-00005C000000}"/>
    <cellStyle name="Comma [0] 4 2" xfId="45" xr:uid="{00000000-0005-0000-0000-00005D000000}"/>
    <cellStyle name="Comma [0] 4 2 2" xfId="46" xr:uid="{00000000-0005-0000-0000-00005E000000}"/>
    <cellStyle name="Comma [0] 4 2 2 2" xfId="47" xr:uid="{00000000-0005-0000-0000-00005F000000}"/>
    <cellStyle name="Comma [0] 4 2 3" xfId="48" xr:uid="{00000000-0005-0000-0000-000060000000}"/>
    <cellStyle name="Comma [0] 4 2 3 2" xfId="49" xr:uid="{00000000-0005-0000-0000-000061000000}"/>
    <cellStyle name="Comma [0] 4 2 4" xfId="50" xr:uid="{00000000-0005-0000-0000-000062000000}"/>
    <cellStyle name="Comma [0] 4 2 5" xfId="51" xr:uid="{00000000-0005-0000-0000-000063000000}"/>
    <cellStyle name="Comma [0] 4 3" xfId="52" xr:uid="{00000000-0005-0000-0000-000064000000}"/>
    <cellStyle name="Comma [0] 4 3 2" xfId="53" xr:uid="{00000000-0005-0000-0000-000065000000}"/>
    <cellStyle name="Comma [0] 4 4" xfId="54" xr:uid="{00000000-0005-0000-0000-000066000000}"/>
    <cellStyle name="Comma [0] 4 4 2" xfId="55" xr:uid="{00000000-0005-0000-0000-000067000000}"/>
    <cellStyle name="Comma [0] 4 5" xfId="56" xr:uid="{00000000-0005-0000-0000-000068000000}"/>
    <cellStyle name="Comma [0] 4 6" xfId="57" xr:uid="{00000000-0005-0000-0000-000069000000}"/>
    <cellStyle name="Comma [0] 4 7" xfId="58" xr:uid="{00000000-0005-0000-0000-00006A000000}"/>
    <cellStyle name="Comma_A. ARQUITECTURA A" xfId="59" xr:uid="{00000000-0005-0000-0000-00006B000000}"/>
    <cellStyle name="Currency [0]" xfId="60" xr:uid="{00000000-0005-0000-0000-00006C000000}"/>
    <cellStyle name="Currency_Cronograma financeiro  Proposta" xfId="61" xr:uid="{00000000-0005-0000-0000-00006D000000}"/>
    <cellStyle name="Ênfase1" xfId="62" xr:uid="{00000000-0005-0000-0000-00006E000000}"/>
    <cellStyle name="Ênfase1 2" xfId="63" xr:uid="{00000000-0005-0000-0000-00006F000000}"/>
    <cellStyle name="Ênfase2" xfId="64" xr:uid="{00000000-0005-0000-0000-000070000000}"/>
    <cellStyle name="Ênfase2 2" xfId="65" xr:uid="{00000000-0005-0000-0000-000071000000}"/>
    <cellStyle name="Ênfase3" xfId="66" xr:uid="{00000000-0005-0000-0000-000072000000}"/>
    <cellStyle name="Ênfase3 2" xfId="67" xr:uid="{00000000-0005-0000-0000-000073000000}"/>
    <cellStyle name="Ênfase4" xfId="68" xr:uid="{00000000-0005-0000-0000-000074000000}"/>
    <cellStyle name="Ênfase4 2" xfId="69" xr:uid="{00000000-0005-0000-0000-000075000000}"/>
    <cellStyle name="Ênfase5" xfId="70" xr:uid="{00000000-0005-0000-0000-000076000000}"/>
    <cellStyle name="Ênfase5 2" xfId="71" xr:uid="{00000000-0005-0000-0000-000077000000}"/>
    <cellStyle name="Ênfase6" xfId="72" xr:uid="{00000000-0005-0000-0000-000078000000}"/>
    <cellStyle name="Ênfase6 2" xfId="73" xr:uid="{00000000-0005-0000-0000-000079000000}"/>
    <cellStyle name="Euro" xfId="74" xr:uid="{00000000-0005-0000-0000-00007A000000}"/>
    <cellStyle name="Euro 2" xfId="75" xr:uid="{00000000-0005-0000-0000-00007B000000}"/>
    <cellStyle name="Euro 2 2" xfId="76" xr:uid="{00000000-0005-0000-0000-00007C000000}"/>
    <cellStyle name="Euro 2 2 2" xfId="77" xr:uid="{00000000-0005-0000-0000-00007D000000}"/>
    <cellStyle name="Euro 2 2 3" xfId="78" xr:uid="{00000000-0005-0000-0000-00007E000000}"/>
    <cellStyle name="Euro 2 3" xfId="79" xr:uid="{00000000-0005-0000-0000-00007F000000}"/>
    <cellStyle name="Euro 2 4" xfId="80" xr:uid="{00000000-0005-0000-0000-000080000000}"/>
    <cellStyle name="Euro 2_P_2015_XX_EST_XX_MED_R00_(np)( MQT + MED )" xfId="81" xr:uid="{00000000-0005-0000-0000-000081000000}"/>
    <cellStyle name="Euro 3" xfId="82" xr:uid="{00000000-0005-0000-0000-000082000000}"/>
    <cellStyle name="Euro 3 10" xfId="83" xr:uid="{00000000-0005-0000-0000-000083000000}"/>
    <cellStyle name="Euro 3 11" xfId="84" xr:uid="{00000000-0005-0000-0000-000084000000}"/>
    <cellStyle name="Euro 3 12" xfId="85" xr:uid="{00000000-0005-0000-0000-000085000000}"/>
    <cellStyle name="Euro 3 2" xfId="86" xr:uid="{00000000-0005-0000-0000-000086000000}"/>
    <cellStyle name="Euro 3 2 2" xfId="87" xr:uid="{00000000-0005-0000-0000-000087000000}"/>
    <cellStyle name="Euro 3 2 2 2" xfId="88" xr:uid="{00000000-0005-0000-0000-000088000000}"/>
    <cellStyle name="Euro 3 2 2 2 2" xfId="89" xr:uid="{00000000-0005-0000-0000-000089000000}"/>
    <cellStyle name="Euro 3 2 2 2 2 2" xfId="90" xr:uid="{00000000-0005-0000-0000-00008A000000}"/>
    <cellStyle name="Euro 3 2 2 2 3" xfId="91" xr:uid="{00000000-0005-0000-0000-00008B000000}"/>
    <cellStyle name="Euro 3 2 2 2 3 2" xfId="92" xr:uid="{00000000-0005-0000-0000-00008C000000}"/>
    <cellStyle name="Euro 3 2 2 2 4" xfId="93" xr:uid="{00000000-0005-0000-0000-00008D000000}"/>
    <cellStyle name="Euro 3 2 2 2 5" xfId="94" xr:uid="{00000000-0005-0000-0000-00008E000000}"/>
    <cellStyle name="Euro 3 2 2 3" xfId="95" xr:uid="{00000000-0005-0000-0000-00008F000000}"/>
    <cellStyle name="Euro 3 2 2 3 2" xfId="96" xr:uid="{00000000-0005-0000-0000-000090000000}"/>
    <cellStyle name="Euro 3 2 2 4" xfId="97" xr:uid="{00000000-0005-0000-0000-000091000000}"/>
    <cellStyle name="Euro 3 2 2 4 2" xfId="98" xr:uid="{00000000-0005-0000-0000-000092000000}"/>
    <cellStyle name="Euro 3 2 2 5" xfId="99" xr:uid="{00000000-0005-0000-0000-000093000000}"/>
    <cellStyle name="Euro 3 2 2 6" xfId="100" xr:uid="{00000000-0005-0000-0000-000094000000}"/>
    <cellStyle name="Euro 3 2 2 7" xfId="101" xr:uid="{00000000-0005-0000-0000-000095000000}"/>
    <cellStyle name="Euro 3 2 3" xfId="102" xr:uid="{00000000-0005-0000-0000-000096000000}"/>
    <cellStyle name="Euro 3 2 3 2" xfId="103" xr:uid="{00000000-0005-0000-0000-000097000000}"/>
    <cellStyle name="Euro 3 2 3 2 2" xfId="104" xr:uid="{00000000-0005-0000-0000-000098000000}"/>
    <cellStyle name="Euro 3 2 3 2 2 2" xfId="105" xr:uid="{00000000-0005-0000-0000-000099000000}"/>
    <cellStyle name="Euro 3 2 3 2 3" xfId="106" xr:uid="{00000000-0005-0000-0000-00009A000000}"/>
    <cellStyle name="Euro 3 2 3 2 3 2" xfId="107" xr:uid="{00000000-0005-0000-0000-00009B000000}"/>
    <cellStyle name="Euro 3 2 3 2 4" xfId="108" xr:uid="{00000000-0005-0000-0000-00009C000000}"/>
    <cellStyle name="Euro 3 2 3 2 5" xfId="109" xr:uid="{00000000-0005-0000-0000-00009D000000}"/>
    <cellStyle name="Euro 3 2 3 3" xfId="110" xr:uid="{00000000-0005-0000-0000-00009E000000}"/>
    <cellStyle name="Euro 3 2 3 3 2" xfId="111" xr:uid="{00000000-0005-0000-0000-00009F000000}"/>
    <cellStyle name="Euro 3 2 3 4" xfId="112" xr:uid="{00000000-0005-0000-0000-0000A0000000}"/>
    <cellStyle name="Euro 3 2 3 4 2" xfId="113" xr:uid="{00000000-0005-0000-0000-0000A1000000}"/>
    <cellStyle name="Euro 3 2 3 5" xfId="114" xr:uid="{00000000-0005-0000-0000-0000A2000000}"/>
    <cellStyle name="Euro 3 2 3 6" xfId="115" xr:uid="{00000000-0005-0000-0000-0000A3000000}"/>
    <cellStyle name="Euro 3 2 3 7" xfId="116" xr:uid="{00000000-0005-0000-0000-0000A4000000}"/>
    <cellStyle name="Euro 3 2 4" xfId="117" xr:uid="{00000000-0005-0000-0000-0000A5000000}"/>
    <cellStyle name="Euro 3 2 4 2" xfId="118" xr:uid="{00000000-0005-0000-0000-0000A6000000}"/>
    <cellStyle name="Euro 3 2 4 2 2" xfId="119" xr:uid="{00000000-0005-0000-0000-0000A7000000}"/>
    <cellStyle name="Euro 3 2 4 3" xfId="120" xr:uid="{00000000-0005-0000-0000-0000A8000000}"/>
    <cellStyle name="Euro 3 2 4 3 2" xfId="121" xr:uid="{00000000-0005-0000-0000-0000A9000000}"/>
    <cellStyle name="Euro 3 2 4 4" xfId="122" xr:uid="{00000000-0005-0000-0000-0000AA000000}"/>
    <cellStyle name="Euro 3 2 4 5" xfId="123" xr:uid="{00000000-0005-0000-0000-0000AB000000}"/>
    <cellStyle name="Euro 3 2 5" xfId="124" xr:uid="{00000000-0005-0000-0000-0000AC000000}"/>
    <cellStyle name="Euro 3 2 5 2" xfId="125" xr:uid="{00000000-0005-0000-0000-0000AD000000}"/>
    <cellStyle name="Euro 3 2 6" xfId="126" xr:uid="{00000000-0005-0000-0000-0000AE000000}"/>
    <cellStyle name="Euro 3 2 6 2" xfId="127" xr:uid="{00000000-0005-0000-0000-0000AF000000}"/>
    <cellStyle name="Euro 3 2 7" xfId="128" xr:uid="{00000000-0005-0000-0000-0000B0000000}"/>
    <cellStyle name="Euro 3 2 8" xfId="129" xr:uid="{00000000-0005-0000-0000-0000B1000000}"/>
    <cellStyle name="Euro 3 2 9" xfId="130" xr:uid="{00000000-0005-0000-0000-0000B2000000}"/>
    <cellStyle name="Euro 3 3" xfId="131" xr:uid="{00000000-0005-0000-0000-0000B3000000}"/>
    <cellStyle name="Euro 3 3 2" xfId="132" xr:uid="{00000000-0005-0000-0000-0000B4000000}"/>
    <cellStyle name="Euro 3 3 2 2" xfId="133" xr:uid="{00000000-0005-0000-0000-0000B5000000}"/>
    <cellStyle name="Euro 3 3 2 2 2" xfId="134" xr:uid="{00000000-0005-0000-0000-0000B6000000}"/>
    <cellStyle name="Euro 3 3 2 3" xfId="135" xr:uid="{00000000-0005-0000-0000-0000B7000000}"/>
    <cellStyle name="Euro 3 3 2 3 2" xfId="136" xr:uid="{00000000-0005-0000-0000-0000B8000000}"/>
    <cellStyle name="Euro 3 3 2 4" xfId="137" xr:uid="{00000000-0005-0000-0000-0000B9000000}"/>
    <cellStyle name="Euro 3 3 2 5" xfId="138" xr:uid="{00000000-0005-0000-0000-0000BA000000}"/>
    <cellStyle name="Euro 3 3 3" xfId="139" xr:uid="{00000000-0005-0000-0000-0000BB000000}"/>
    <cellStyle name="Euro 3 3 3 2" xfId="140" xr:uid="{00000000-0005-0000-0000-0000BC000000}"/>
    <cellStyle name="Euro 3 3 4" xfId="141" xr:uid="{00000000-0005-0000-0000-0000BD000000}"/>
    <cellStyle name="Euro 3 3 4 2" xfId="142" xr:uid="{00000000-0005-0000-0000-0000BE000000}"/>
    <cellStyle name="Euro 3 3 5" xfId="143" xr:uid="{00000000-0005-0000-0000-0000BF000000}"/>
    <cellStyle name="Euro 3 3 6" xfId="144" xr:uid="{00000000-0005-0000-0000-0000C0000000}"/>
    <cellStyle name="Euro 3 3 7" xfId="145" xr:uid="{00000000-0005-0000-0000-0000C1000000}"/>
    <cellStyle name="Euro 3 4" xfId="146" xr:uid="{00000000-0005-0000-0000-0000C2000000}"/>
    <cellStyle name="Euro 3 4 2" xfId="147" xr:uid="{00000000-0005-0000-0000-0000C3000000}"/>
    <cellStyle name="Euro 3 4 2 2" xfId="148" xr:uid="{00000000-0005-0000-0000-0000C4000000}"/>
    <cellStyle name="Euro 3 4 2 2 2" xfId="149" xr:uid="{00000000-0005-0000-0000-0000C5000000}"/>
    <cellStyle name="Euro 3 4 2 3" xfId="150" xr:uid="{00000000-0005-0000-0000-0000C6000000}"/>
    <cellStyle name="Euro 3 4 2 3 2" xfId="151" xr:uid="{00000000-0005-0000-0000-0000C7000000}"/>
    <cellStyle name="Euro 3 4 2 4" xfId="152" xr:uid="{00000000-0005-0000-0000-0000C8000000}"/>
    <cellStyle name="Euro 3 4 2 5" xfId="153" xr:uid="{00000000-0005-0000-0000-0000C9000000}"/>
    <cellStyle name="Euro 3 4 3" xfId="154" xr:uid="{00000000-0005-0000-0000-0000CA000000}"/>
    <cellStyle name="Euro 3 4 3 2" xfId="155" xr:uid="{00000000-0005-0000-0000-0000CB000000}"/>
    <cellStyle name="Euro 3 4 4" xfId="156" xr:uid="{00000000-0005-0000-0000-0000CC000000}"/>
    <cellStyle name="Euro 3 4 4 2" xfId="157" xr:uid="{00000000-0005-0000-0000-0000CD000000}"/>
    <cellStyle name="Euro 3 4 5" xfId="158" xr:uid="{00000000-0005-0000-0000-0000CE000000}"/>
    <cellStyle name="Euro 3 4 6" xfId="159" xr:uid="{00000000-0005-0000-0000-0000CF000000}"/>
    <cellStyle name="Euro 3 4 7" xfId="160" xr:uid="{00000000-0005-0000-0000-0000D0000000}"/>
    <cellStyle name="Euro 3 5" xfId="161" xr:uid="{00000000-0005-0000-0000-0000D1000000}"/>
    <cellStyle name="Euro 3 5 2" xfId="162" xr:uid="{00000000-0005-0000-0000-0000D2000000}"/>
    <cellStyle name="Euro 3 5 2 2" xfId="163" xr:uid="{00000000-0005-0000-0000-0000D3000000}"/>
    <cellStyle name="Euro 3 5 2 2 2" xfId="164" xr:uid="{00000000-0005-0000-0000-0000D4000000}"/>
    <cellStyle name="Euro 3 5 2 3" xfId="165" xr:uid="{00000000-0005-0000-0000-0000D5000000}"/>
    <cellStyle name="Euro 3 5 2 3 2" xfId="166" xr:uid="{00000000-0005-0000-0000-0000D6000000}"/>
    <cellStyle name="Euro 3 5 2 4" xfId="167" xr:uid="{00000000-0005-0000-0000-0000D7000000}"/>
    <cellStyle name="Euro 3 5 2 5" xfId="168" xr:uid="{00000000-0005-0000-0000-0000D8000000}"/>
    <cellStyle name="Euro 3 5 3" xfId="169" xr:uid="{00000000-0005-0000-0000-0000D9000000}"/>
    <cellStyle name="Euro 3 5 3 2" xfId="170" xr:uid="{00000000-0005-0000-0000-0000DA000000}"/>
    <cellStyle name="Euro 3 5 4" xfId="171" xr:uid="{00000000-0005-0000-0000-0000DB000000}"/>
    <cellStyle name="Euro 3 5 4 2" xfId="172" xr:uid="{00000000-0005-0000-0000-0000DC000000}"/>
    <cellStyle name="Euro 3 5 5" xfId="173" xr:uid="{00000000-0005-0000-0000-0000DD000000}"/>
    <cellStyle name="Euro 3 5 6" xfId="174" xr:uid="{00000000-0005-0000-0000-0000DE000000}"/>
    <cellStyle name="Euro 3 5 7" xfId="175" xr:uid="{00000000-0005-0000-0000-0000DF000000}"/>
    <cellStyle name="Euro 3 6" xfId="176" xr:uid="{00000000-0005-0000-0000-0000E0000000}"/>
    <cellStyle name="Euro 3 6 2" xfId="177" xr:uid="{00000000-0005-0000-0000-0000E1000000}"/>
    <cellStyle name="Euro 3 6 2 2" xfId="178" xr:uid="{00000000-0005-0000-0000-0000E2000000}"/>
    <cellStyle name="Euro 3 6 2 2 2" xfId="179" xr:uid="{00000000-0005-0000-0000-0000E3000000}"/>
    <cellStyle name="Euro 3 6 2 3" xfId="180" xr:uid="{00000000-0005-0000-0000-0000E4000000}"/>
    <cellStyle name="Euro 3 6 2 3 2" xfId="181" xr:uid="{00000000-0005-0000-0000-0000E5000000}"/>
    <cellStyle name="Euro 3 6 2 4" xfId="182" xr:uid="{00000000-0005-0000-0000-0000E6000000}"/>
    <cellStyle name="Euro 3 6 2 5" xfId="183" xr:uid="{00000000-0005-0000-0000-0000E7000000}"/>
    <cellStyle name="Euro 3 6 3" xfId="184" xr:uid="{00000000-0005-0000-0000-0000E8000000}"/>
    <cellStyle name="Euro 3 6 3 2" xfId="185" xr:uid="{00000000-0005-0000-0000-0000E9000000}"/>
    <cellStyle name="Euro 3 6 4" xfId="186" xr:uid="{00000000-0005-0000-0000-0000EA000000}"/>
    <cellStyle name="Euro 3 6 4 2" xfId="187" xr:uid="{00000000-0005-0000-0000-0000EB000000}"/>
    <cellStyle name="Euro 3 6 5" xfId="188" xr:uid="{00000000-0005-0000-0000-0000EC000000}"/>
    <cellStyle name="Euro 3 6 6" xfId="189" xr:uid="{00000000-0005-0000-0000-0000ED000000}"/>
    <cellStyle name="Euro 3 6 7" xfId="190" xr:uid="{00000000-0005-0000-0000-0000EE000000}"/>
    <cellStyle name="Euro 3 7" xfId="191" xr:uid="{00000000-0005-0000-0000-0000EF000000}"/>
    <cellStyle name="Euro 3 7 2" xfId="192" xr:uid="{00000000-0005-0000-0000-0000F0000000}"/>
    <cellStyle name="Euro 3 7 2 2" xfId="193" xr:uid="{00000000-0005-0000-0000-0000F1000000}"/>
    <cellStyle name="Euro 3 7 3" xfId="194" xr:uid="{00000000-0005-0000-0000-0000F2000000}"/>
    <cellStyle name="Euro 3 7 3 2" xfId="195" xr:uid="{00000000-0005-0000-0000-0000F3000000}"/>
    <cellStyle name="Euro 3 7 4" xfId="196" xr:uid="{00000000-0005-0000-0000-0000F4000000}"/>
    <cellStyle name="Euro 3 7 5" xfId="197" xr:uid="{00000000-0005-0000-0000-0000F5000000}"/>
    <cellStyle name="Euro 3 8" xfId="198" xr:uid="{00000000-0005-0000-0000-0000F6000000}"/>
    <cellStyle name="Euro 3 8 2" xfId="199" xr:uid="{00000000-0005-0000-0000-0000F7000000}"/>
    <cellStyle name="Euro 3 9" xfId="200" xr:uid="{00000000-0005-0000-0000-0000F8000000}"/>
    <cellStyle name="Euro 3 9 2" xfId="201" xr:uid="{00000000-0005-0000-0000-0000F9000000}"/>
    <cellStyle name="Euro_ENC(Orig.).FE.MQP - PerfisM" xfId="202" xr:uid="{00000000-0005-0000-0000-0000FA000000}"/>
    <cellStyle name="Incorreto 2" xfId="203" xr:uid="{00000000-0005-0000-0000-0000FB000000}"/>
    <cellStyle name="Medições" xfId="204" xr:uid="{00000000-0005-0000-0000-0000FC000000}"/>
    <cellStyle name="Moeda 2" xfId="205" xr:uid="{00000000-0005-0000-0000-0000FD000000}"/>
    <cellStyle name="Moeda 2 10" xfId="206" xr:uid="{00000000-0005-0000-0000-0000FE000000}"/>
    <cellStyle name="Moeda 2 11" xfId="207" xr:uid="{00000000-0005-0000-0000-0000FF000000}"/>
    <cellStyle name="Moeda 2 2" xfId="208" xr:uid="{00000000-0005-0000-0000-000000010000}"/>
    <cellStyle name="Moeda 2 2 2" xfId="209" xr:uid="{00000000-0005-0000-0000-000001010000}"/>
    <cellStyle name="Moeda 2 2 2 2" xfId="210" xr:uid="{00000000-0005-0000-0000-000002010000}"/>
    <cellStyle name="Moeda 2 2 2 2 2" xfId="211" xr:uid="{00000000-0005-0000-0000-000003010000}"/>
    <cellStyle name="Moeda 2 2 2 3" xfId="212" xr:uid="{00000000-0005-0000-0000-000004010000}"/>
    <cellStyle name="Moeda 2 2 2 3 2" xfId="213" xr:uid="{00000000-0005-0000-0000-000005010000}"/>
    <cellStyle name="Moeda 2 2 2 4" xfId="214" xr:uid="{00000000-0005-0000-0000-000006010000}"/>
    <cellStyle name="Moeda 2 2 2 5" xfId="215" xr:uid="{00000000-0005-0000-0000-000007010000}"/>
    <cellStyle name="Moeda 2 2 3" xfId="216" xr:uid="{00000000-0005-0000-0000-000008010000}"/>
    <cellStyle name="Moeda 2 2 3 2" xfId="217" xr:uid="{00000000-0005-0000-0000-000009010000}"/>
    <cellStyle name="Moeda 2 2 4" xfId="218" xr:uid="{00000000-0005-0000-0000-00000A010000}"/>
    <cellStyle name="Moeda 2 2 4 2" xfId="219" xr:uid="{00000000-0005-0000-0000-00000B010000}"/>
    <cellStyle name="Moeda 2 2 5" xfId="220" xr:uid="{00000000-0005-0000-0000-00000C010000}"/>
    <cellStyle name="Moeda 2 2 6" xfId="221" xr:uid="{00000000-0005-0000-0000-00000D010000}"/>
    <cellStyle name="Moeda 2 2 7" xfId="222" xr:uid="{00000000-0005-0000-0000-00000E010000}"/>
    <cellStyle name="Moeda 2 3" xfId="223" xr:uid="{00000000-0005-0000-0000-00000F010000}"/>
    <cellStyle name="Moeda 2 3 2" xfId="224" xr:uid="{00000000-0005-0000-0000-000010010000}"/>
    <cellStyle name="Moeda 2 3 2 2" xfId="225" xr:uid="{00000000-0005-0000-0000-000011010000}"/>
    <cellStyle name="Moeda 2 3 2 2 2" xfId="226" xr:uid="{00000000-0005-0000-0000-000012010000}"/>
    <cellStyle name="Moeda 2 3 2 3" xfId="227" xr:uid="{00000000-0005-0000-0000-000013010000}"/>
    <cellStyle name="Moeda 2 3 2 3 2" xfId="228" xr:uid="{00000000-0005-0000-0000-000014010000}"/>
    <cellStyle name="Moeda 2 3 2 4" xfId="229" xr:uid="{00000000-0005-0000-0000-000015010000}"/>
    <cellStyle name="Moeda 2 3 2 5" xfId="230" xr:uid="{00000000-0005-0000-0000-000016010000}"/>
    <cellStyle name="Moeda 2 3 3" xfId="231" xr:uid="{00000000-0005-0000-0000-000017010000}"/>
    <cellStyle name="Moeda 2 3 3 2" xfId="232" xr:uid="{00000000-0005-0000-0000-000018010000}"/>
    <cellStyle name="Moeda 2 3 4" xfId="233" xr:uid="{00000000-0005-0000-0000-000019010000}"/>
    <cellStyle name="Moeda 2 3 4 2" xfId="234" xr:uid="{00000000-0005-0000-0000-00001A010000}"/>
    <cellStyle name="Moeda 2 3 5" xfId="235" xr:uid="{00000000-0005-0000-0000-00001B010000}"/>
    <cellStyle name="Moeda 2 3 6" xfId="236" xr:uid="{00000000-0005-0000-0000-00001C010000}"/>
    <cellStyle name="Moeda 2 3 7" xfId="237" xr:uid="{00000000-0005-0000-0000-00001D010000}"/>
    <cellStyle name="Moeda 2 4" xfId="238" xr:uid="{00000000-0005-0000-0000-00001E010000}"/>
    <cellStyle name="Moeda 2 4 2" xfId="239" xr:uid="{00000000-0005-0000-0000-00001F010000}"/>
    <cellStyle name="Moeda 2 4 2 2" xfId="240" xr:uid="{00000000-0005-0000-0000-000020010000}"/>
    <cellStyle name="Moeda 2 4 2 2 2" xfId="241" xr:uid="{00000000-0005-0000-0000-000021010000}"/>
    <cellStyle name="Moeda 2 4 2 3" xfId="242" xr:uid="{00000000-0005-0000-0000-000022010000}"/>
    <cellStyle name="Moeda 2 4 2 3 2" xfId="243" xr:uid="{00000000-0005-0000-0000-000023010000}"/>
    <cellStyle name="Moeda 2 4 2 4" xfId="244" xr:uid="{00000000-0005-0000-0000-000024010000}"/>
    <cellStyle name="Moeda 2 4 2 5" xfId="245" xr:uid="{00000000-0005-0000-0000-000025010000}"/>
    <cellStyle name="Moeda 2 4 3" xfId="246" xr:uid="{00000000-0005-0000-0000-000026010000}"/>
    <cellStyle name="Moeda 2 4 3 2" xfId="247" xr:uid="{00000000-0005-0000-0000-000027010000}"/>
    <cellStyle name="Moeda 2 4 4" xfId="248" xr:uid="{00000000-0005-0000-0000-000028010000}"/>
    <cellStyle name="Moeda 2 4 4 2" xfId="249" xr:uid="{00000000-0005-0000-0000-000029010000}"/>
    <cellStyle name="Moeda 2 4 5" xfId="250" xr:uid="{00000000-0005-0000-0000-00002A010000}"/>
    <cellStyle name="Moeda 2 4 6" xfId="251" xr:uid="{00000000-0005-0000-0000-00002B010000}"/>
    <cellStyle name="Moeda 2 4 7" xfId="252" xr:uid="{00000000-0005-0000-0000-00002C010000}"/>
    <cellStyle name="Moeda 2 5" xfId="253" xr:uid="{00000000-0005-0000-0000-00002D010000}"/>
    <cellStyle name="Moeda 2 5 2" xfId="254" xr:uid="{00000000-0005-0000-0000-00002E010000}"/>
    <cellStyle name="Moeda 2 5 2 2" xfId="255" xr:uid="{00000000-0005-0000-0000-00002F010000}"/>
    <cellStyle name="Moeda 2 5 2 2 2" xfId="256" xr:uid="{00000000-0005-0000-0000-000030010000}"/>
    <cellStyle name="Moeda 2 5 2 3" xfId="257" xr:uid="{00000000-0005-0000-0000-000031010000}"/>
    <cellStyle name="Moeda 2 5 2 3 2" xfId="258" xr:uid="{00000000-0005-0000-0000-000032010000}"/>
    <cellStyle name="Moeda 2 5 2 4" xfId="259" xr:uid="{00000000-0005-0000-0000-000033010000}"/>
    <cellStyle name="Moeda 2 5 2 5" xfId="260" xr:uid="{00000000-0005-0000-0000-000034010000}"/>
    <cellStyle name="Moeda 2 5 3" xfId="261" xr:uid="{00000000-0005-0000-0000-000035010000}"/>
    <cellStyle name="Moeda 2 5 3 2" xfId="262" xr:uid="{00000000-0005-0000-0000-000036010000}"/>
    <cellStyle name="Moeda 2 5 4" xfId="263" xr:uid="{00000000-0005-0000-0000-000037010000}"/>
    <cellStyle name="Moeda 2 5 4 2" xfId="264" xr:uid="{00000000-0005-0000-0000-000038010000}"/>
    <cellStyle name="Moeda 2 5 5" xfId="265" xr:uid="{00000000-0005-0000-0000-000039010000}"/>
    <cellStyle name="Moeda 2 5 6" xfId="266" xr:uid="{00000000-0005-0000-0000-00003A010000}"/>
    <cellStyle name="Moeda 2 5 7" xfId="267" xr:uid="{00000000-0005-0000-0000-00003B010000}"/>
    <cellStyle name="Moeda 2 6" xfId="268" xr:uid="{00000000-0005-0000-0000-00003C010000}"/>
    <cellStyle name="Moeda 2 6 2" xfId="269" xr:uid="{00000000-0005-0000-0000-00003D010000}"/>
    <cellStyle name="Moeda 2 6 2 2" xfId="270" xr:uid="{00000000-0005-0000-0000-00003E010000}"/>
    <cellStyle name="Moeda 2 6 3" xfId="271" xr:uid="{00000000-0005-0000-0000-00003F010000}"/>
    <cellStyle name="Moeda 2 6 3 2" xfId="272" xr:uid="{00000000-0005-0000-0000-000040010000}"/>
    <cellStyle name="Moeda 2 6 4" xfId="273" xr:uid="{00000000-0005-0000-0000-000041010000}"/>
    <cellStyle name="Moeda 2 6 5" xfId="274" xr:uid="{00000000-0005-0000-0000-000042010000}"/>
    <cellStyle name="Moeda 2 7" xfId="275" xr:uid="{00000000-0005-0000-0000-000043010000}"/>
    <cellStyle name="Moeda 2 7 2" xfId="276" xr:uid="{00000000-0005-0000-0000-000044010000}"/>
    <cellStyle name="Moeda 2 8" xfId="277" xr:uid="{00000000-0005-0000-0000-000045010000}"/>
    <cellStyle name="Moeda 2 8 2" xfId="278" xr:uid="{00000000-0005-0000-0000-000046010000}"/>
    <cellStyle name="Moeda 2 9" xfId="279" xr:uid="{00000000-0005-0000-0000-000047010000}"/>
    <cellStyle name="Neutra" xfId="280" xr:uid="{00000000-0005-0000-0000-000048010000}"/>
    <cellStyle name="Neutra 2" xfId="281" xr:uid="{00000000-0005-0000-0000-000049010000}"/>
    <cellStyle name="Normal" xfId="0" builtinId="0"/>
    <cellStyle name="Normal 10" xfId="282" xr:uid="{00000000-0005-0000-0000-00004A010000}"/>
    <cellStyle name="Normal 10 2" xfId="283" xr:uid="{00000000-0005-0000-0000-00004B010000}"/>
    <cellStyle name="Normal 10 2 2" xfId="284" xr:uid="{00000000-0005-0000-0000-00004C010000}"/>
    <cellStyle name="Normal 10 2 3" xfId="285" xr:uid="{00000000-0005-0000-0000-00004D010000}"/>
    <cellStyle name="Normal 10 3" xfId="286" xr:uid="{00000000-0005-0000-0000-00004E010000}"/>
    <cellStyle name="Normal 10 4" xfId="287" xr:uid="{00000000-0005-0000-0000-00004F010000}"/>
    <cellStyle name="Normal 10 5" xfId="288" xr:uid="{00000000-0005-0000-0000-000050010000}"/>
    <cellStyle name="Normal 10_P_2015_XX_EST_XX_MED_R00_(np)( MQT + MED )" xfId="289" xr:uid="{00000000-0005-0000-0000-000051010000}"/>
    <cellStyle name="Normal 11" xfId="290" xr:uid="{00000000-0005-0000-0000-000052010000}"/>
    <cellStyle name="Normal 12" xfId="291" xr:uid="{00000000-0005-0000-0000-000053010000}"/>
    <cellStyle name="Normal 13" xfId="292" xr:uid="{00000000-0005-0000-0000-000054010000}"/>
    <cellStyle name="Normal 14" xfId="293" xr:uid="{00000000-0005-0000-0000-000055010000}"/>
    <cellStyle name="Normal 14 2" xfId="294" xr:uid="{00000000-0005-0000-0000-000056010000}"/>
    <cellStyle name="Normal 15" xfId="295" xr:uid="{00000000-0005-0000-0000-000057010000}"/>
    <cellStyle name="Normal 16" xfId="296" xr:uid="{00000000-0005-0000-0000-000058010000}"/>
    <cellStyle name="Normal 16 2" xfId="297" xr:uid="{00000000-0005-0000-0000-000059010000}"/>
    <cellStyle name="Normal 17" xfId="298" xr:uid="{00000000-0005-0000-0000-00005A010000}"/>
    <cellStyle name="Normal 18" xfId="299" xr:uid="{00000000-0005-0000-0000-00005B010000}"/>
    <cellStyle name="Normal 19" xfId="300" xr:uid="{00000000-0005-0000-0000-00005C010000}"/>
    <cellStyle name="Normal 2" xfId="301" xr:uid="{00000000-0005-0000-0000-00005D010000}"/>
    <cellStyle name="Normal 2 10" xfId="302" xr:uid="{00000000-0005-0000-0000-00005E010000}"/>
    <cellStyle name="Normal 2 2" xfId="303" xr:uid="{00000000-0005-0000-0000-00005F010000}"/>
    <cellStyle name="Normal 2 2 2" xfId="304" xr:uid="{00000000-0005-0000-0000-000060010000}"/>
    <cellStyle name="Normal 2 2 2 2" xfId="305" xr:uid="{00000000-0005-0000-0000-000061010000}"/>
    <cellStyle name="Normal 2 2 2 3" xfId="306" xr:uid="{00000000-0005-0000-0000-000062010000}"/>
    <cellStyle name="Normal 2 2 3" xfId="307" xr:uid="{00000000-0005-0000-0000-000063010000}"/>
    <cellStyle name="Normal 2 2 4" xfId="308" xr:uid="{00000000-0005-0000-0000-000064010000}"/>
    <cellStyle name="Normal 2 2 5" xfId="309" xr:uid="{00000000-0005-0000-0000-000065010000}"/>
    <cellStyle name="Normal 2 2_P_2015_XX_EST_XX_MED_R00_(np)( MQT + MED )" xfId="310" xr:uid="{00000000-0005-0000-0000-000066010000}"/>
    <cellStyle name="Normal 2 3" xfId="311" xr:uid="{00000000-0005-0000-0000-000067010000}"/>
    <cellStyle name="Normal 2 3 2" xfId="312" xr:uid="{00000000-0005-0000-0000-000068010000}"/>
    <cellStyle name="Normal 2 3 2 2" xfId="313" xr:uid="{00000000-0005-0000-0000-000069010000}"/>
    <cellStyle name="Normal 2 3 3" xfId="314" xr:uid="{00000000-0005-0000-0000-00006A010000}"/>
    <cellStyle name="Normal 2 4" xfId="315" xr:uid="{00000000-0005-0000-0000-00006B010000}"/>
    <cellStyle name="Normal 2 5" xfId="316" xr:uid="{00000000-0005-0000-0000-00006C010000}"/>
    <cellStyle name="Normal 2 5 2" xfId="317" xr:uid="{00000000-0005-0000-0000-00006D010000}"/>
    <cellStyle name="Normal 2 6" xfId="318" xr:uid="{00000000-0005-0000-0000-00006E010000}"/>
    <cellStyle name="Normal 2 7" xfId="319" xr:uid="{00000000-0005-0000-0000-00006F010000}"/>
    <cellStyle name="Normal 2 8" xfId="320" xr:uid="{00000000-0005-0000-0000-000070010000}"/>
    <cellStyle name="Normal 2 9" xfId="321" xr:uid="{00000000-0005-0000-0000-000071010000}"/>
    <cellStyle name="Normal 2_P_2013_33_EST_PE_MED_R00" xfId="322" xr:uid="{00000000-0005-0000-0000-000072010000}"/>
    <cellStyle name="Normal 20" xfId="323" xr:uid="{00000000-0005-0000-0000-000073010000}"/>
    <cellStyle name="Normal 21" xfId="324" xr:uid="{00000000-0005-0000-0000-000074010000}"/>
    <cellStyle name="Normal 22" xfId="325" xr:uid="{00000000-0005-0000-0000-000075010000}"/>
    <cellStyle name="Normal 23" xfId="326" xr:uid="{00000000-0005-0000-0000-000076010000}"/>
    <cellStyle name="Normal 24" xfId="327" xr:uid="{00000000-0005-0000-0000-000077010000}"/>
    <cellStyle name="Normal 25" xfId="328" xr:uid="{00000000-0005-0000-0000-000078010000}"/>
    <cellStyle name="Normal 26" xfId="329" xr:uid="{00000000-0005-0000-0000-000079010000}"/>
    <cellStyle name="Normal 27" xfId="330" xr:uid="{00000000-0005-0000-0000-00007A010000}"/>
    <cellStyle name="Normal 28" xfId="331" xr:uid="{00000000-0005-0000-0000-00007B010000}"/>
    <cellStyle name="Normal 29" xfId="332" xr:uid="{00000000-0005-0000-0000-00007C010000}"/>
    <cellStyle name="Normal 3" xfId="333" xr:uid="{00000000-0005-0000-0000-00007D010000}"/>
    <cellStyle name="Normal 3 2" xfId="334" xr:uid="{00000000-0005-0000-0000-00007E010000}"/>
    <cellStyle name="Normal 3 2 2" xfId="335" xr:uid="{00000000-0005-0000-0000-00007F010000}"/>
    <cellStyle name="Normal 3 2 3" xfId="336" xr:uid="{00000000-0005-0000-0000-000080010000}"/>
    <cellStyle name="Normal 3 2 4" xfId="337" xr:uid="{00000000-0005-0000-0000-000081010000}"/>
    <cellStyle name="Normal 3 3" xfId="338" xr:uid="{00000000-0005-0000-0000-000082010000}"/>
    <cellStyle name="Normal 3 4" xfId="339" xr:uid="{00000000-0005-0000-0000-000083010000}"/>
    <cellStyle name="Normal 3 4 2" xfId="340" xr:uid="{00000000-0005-0000-0000-000084010000}"/>
    <cellStyle name="Normal 3 5" xfId="341" xr:uid="{00000000-0005-0000-0000-000085010000}"/>
    <cellStyle name="Normal 30" xfId="342" xr:uid="{00000000-0005-0000-0000-000086010000}"/>
    <cellStyle name="Normal 31" xfId="343" xr:uid="{00000000-0005-0000-0000-000087010000}"/>
    <cellStyle name="Normal 32" xfId="344" xr:uid="{00000000-0005-0000-0000-000088010000}"/>
    <cellStyle name="Normal 33" xfId="345" xr:uid="{00000000-0005-0000-0000-000089010000}"/>
    <cellStyle name="Normal 34" xfId="346" xr:uid="{00000000-0005-0000-0000-00008A010000}"/>
    <cellStyle name="Normal 35" xfId="347" xr:uid="{00000000-0005-0000-0000-00008B010000}"/>
    <cellStyle name="Normal 36" xfId="348" xr:uid="{00000000-0005-0000-0000-00008C010000}"/>
    <cellStyle name="Normal 37" xfId="349" xr:uid="{00000000-0005-0000-0000-00008D010000}"/>
    <cellStyle name="Normal 38" xfId="350" xr:uid="{00000000-0005-0000-0000-00008E010000}"/>
    <cellStyle name="Normal 39" xfId="351" xr:uid="{00000000-0005-0000-0000-00008F010000}"/>
    <cellStyle name="Normal 4" xfId="352" xr:uid="{00000000-0005-0000-0000-000090010000}"/>
    <cellStyle name="Normal 4 2" xfId="353" xr:uid="{00000000-0005-0000-0000-000091010000}"/>
    <cellStyle name="Normal 4 2 2" xfId="354" xr:uid="{00000000-0005-0000-0000-000092010000}"/>
    <cellStyle name="Normal 4 3" xfId="355" xr:uid="{00000000-0005-0000-0000-000093010000}"/>
    <cellStyle name="Normal 4 4" xfId="356" xr:uid="{00000000-0005-0000-0000-000094010000}"/>
    <cellStyle name="Normal 4 5" xfId="357" xr:uid="{00000000-0005-0000-0000-000095010000}"/>
    <cellStyle name="Normal 4 6" xfId="358" xr:uid="{00000000-0005-0000-0000-000096010000}"/>
    <cellStyle name="Normal 40" xfId="359" xr:uid="{00000000-0005-0000-0000-000097010000}"/>
    <cellStyle name="Normal 41" xfId="360" xr:uid="{00000000-0005-0000-0000-000098010000}"/>
    <cellStyle name="Normal 42" xfId="361" xr:uid="{00000000-0005-0000-0000-000099010000}"/>
    <cellStyle name="Normal 43" xfId="362" xr:uid="{00000000-0005-0000-0000-00009A010000}"/>
    <cellStyle name="Normal 46" xfId="363" xr:uid="{00000000-0005-0000-0000-00009B010000}"/>
    <cellStyle name="Normal 5" xfId="364" xr:uid="{00000000-0005-0000-0000-00009C010000}"/>
    <cellStyle name="Normal 5 2" xfId="365" xr:uid="{00000000-0005-0000-0000-00009D010000}"/>
    <cellStyle name="Normal 5 2 2" xfId="366" xr:uid="{00000000-0005-0000-0000-00009E010000}"/>
    <cellStyle name="Normal 5 3" xfId="367" xr:uid="{00000000-0005-0000-0000-00009F010000}"/>
    <cellStyle name="Normal 6" xfId="368" xr:uid="{00000000-0005-0000-0000-0000A0010000}"/>
    <cellStyle name="Normal 6 2" xfId="369" xr:uid="{00000000-0005-0000-0000-0000A1010000}"/>
    <cellStyle name="Normal 7" xfId="370" xr:uid="{00000000-0005-0000-0000-0000A2010000}"/>
    <cellStyle name="Normal 7 2" xfId="371" xr:uid="{00000000-0005-0000-0000-0000A3010000}"/>
    <cellStyle name="Normal 7 3" xfId="372" xr:uid="{00000000-0005-0000-0000-0000A4010000}"/>
    <cellStyle name="Normal 8" xfId="373" xr:uid="{00000000-0005-0000-0000-0000A5010000}"/>
    <cellStyle name="Normal 9" xfId="374" xr:uid="{00000000-0005-0000-0000-0000A6010000}"/>
    <cellStyle name="Normal-Designação" xfId="375" xr:uid="{00000000-0005-0000-0000-0000A7010000}"/>
    <cellStyle name="STYLE1" xfId="376" xr:uid="{00000000-0005-0000-0000-0000A8010000}"/>
    <cellStyle name="Título 1 2" xfId="377" xr:uid="{00000000-0005-0000-0000-0000A9010000}"/>
    <cellStyle name="Título 2 2" xfId="378" xr:uid="{00000000-0005-0000-0000-0000AA010000}"/>
    <cellStyle name="Título 3 2" xfId="379" xr:uid="{00000000-0005-0000-0000-0000AB010000}"/>
    <cellStyle name="Título 4 2" xfId="380" xr:uid="{00000000-0005-0000-0000-0000AC010000}"/>
    <cellStyle name="Total 2" xfId="381" xr:uid="{00000000-0005-0000-0000-0000AD010000}"/>
    <cellStyle name="Vírgula 2" xfId="382" xr:uid="{00000000-0005-0000-0000-0000AE010000}"/>
    <cellStyle name="Vírgula 2 10" xfId="383" xr:uid="{00000000-0005-0000-0000-0000AF010000}"/>
    <cellStyle name="Vírgula 2 2" xfId="384" xr:uid="{00000000-0005-0000-0000-0000B0010000}"/>
    <cellStyle name="Vírgula 2 2 2" xfId="385" xr:uid="{00000000-0005-0000-0000-0000B1010000}"/>
    <cellStyle name="Vírgula 2 2 2 2" xfId="386" xr:uid="{00000000-0005-0000-0000-0000B2010000}"/>
    <cellStyle name="Vírgula 2 2 2 3" xfId="387" xr:uid="{00000000-0005-0000-0000-0000B3010000}"/>
    <cellStyle name="Vírgula 2 2 3" xfId="388" xr:uid="{00000000-0005-0000-0000-0000B4010000}"/>
    <cellStyle name="Vírgula 2 2 3 2" xfId="389" xr:uid="{00000000-0005-0000-0000-0000B5010000}"/>
    <cellStyle name="Vírgula 2 2 4" xfId="390" xr:uid="{00000000-0005-0000-0000-0000B6010000}"/>
    <cellStyle name="Vírgula 2 2_P_2015_XX_EST_XX_MED_R00_(np)( MQT + MED )" xfId="391" xr:uid="{00000000-0005-0000-0000-0000B7010000}"/>
    <cellStyle name="Vírgula 2 3" xfId="392" xr:uid="{00000000-0005-0000-0000-0000B8010000}"/>
    <cellStyle name="Vírgula 2 3 2" xfId="393" xr:uid="{00000000-0005-0000-0000-0000B9010000}"/>
    <cellStyle name="Vírgula 2 3 3" xfId="394" xr:uid="{00000000-0005-0000-0000-0000BA010000}"/>
    <cellStyle name="Vírgula 2 4" xfId="395" xr:uid="{00000000-0005-0000-0000-0000BB010000}"/>
    <cellStyle name="Vírgula 2 4 2" xfId="396" xr:uid="{00000000-0005-0000-0000-0000BC010000}"/>
    <cellStyle name="Vírgula 2 5" xfId="397" xr:uid="{00000000-0005-0000-0000-0000BD010000}"/>
    <cellStyle name="Vírgula 2 6" xfId="398" xr:uid="{00000000-0005-0000-0000-0000BE010000}"/>
    <cellStyle name="Vírgula 2 7" xfId="399" xr:uid="{00000000-0005-0000-0000-0000BF010000}"/>
    <cellStyle name="Vírgula 2 8" xfId="400" xr:uid="{00000000-0005-0000-0000-0000C0010000}"/>
    <cellStyle name="Vírgula 2 9" xfId="401" xr:uid="{00000000-0005-0000-0000-0000C1010000}"/>
    <cellStyle name="Vírgula 3" xfId="402" xr:uid="{00000000-0005-0000-0000-0000C2010000}"/>
    <cellStyle name="Vírgula 3 2" xfId="403" xr:uid="{00000000-0005-0000-0000-0000C3010000}"/>
    <cellStyle name="Vírgula 3 2 2" xfId="404" xr:uid="{00000000-0005-0000-0000-0000C4010000}"/>
    <cellStyle name="Vírgula 3 2 2 2" xfId="405" xr:uid="{00000000-0005-0000-0000-0000C5010000}"/>
    <cellStyle name="Vírgula 3 2 3" xfId="406" xr:uid="{00000000-0005-0000-0000-0000C6010000}"/>
    <cellStyle name="Vírgula 3 3" xfId="407" xr:uid="{00000000-0005-0000-0000-0000C7010000}"/>
    <cellStyle name="Vírgula 3 3 2" xfId="408" xr:uid="{00000000-0005-0000-0000-0000C8010000}"/>
    <cellStyle name="Vírgula 3 4" xfId="409" xr:uid="{00000000-0005-0000-0000-0000C9010000}"/>
    <cellStyle name="Vírgula 3 4 2" xfId="410" xr:uid="{00000000-0005-0000-0000-0000CA010000}"/>
    <cellStyle name="Vírgula 3_P_2015_XX_EST_XX_MED_R00_(np)( MQT + MED )" xfId="411" xr:uid="{00000000-0005-0000-0000-0000CB010000}"/>
    <cellStyle name="Vírgula 4" xfId="412" xr:uid="{00000000-0005-0000-0000-0000CC010000}"/>
    <cellStyle name="Vírgula 4 2" xfId="413" xr:uid="{00000000-0005-0000-0000-0000CD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1076325</xdr:colOff>
      <xdr:row>2</xdr:row>
      <xdr:rowOff>161925</xdr:rowOff>
    </xdr:to>
    <xdr:pic>
      <xdr:nvPicPr>
        <xdr:cNvPr id="1442368" name="Imagem 2">
          <a:extLst>
            <a:ext uri="{FF2B5EF4-FFF2-40B4-BE49-F238E27FC236}">
              <a16:creationId xmlns:a16="http://schemas.microsoft.com/office/drawing/2014/main" id="{00000000-0008-0000-0000-0000400216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33400" y="307340"/>
          <a:ext cx="1057275"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-381000</xdr:colOff>
      <xdr:row>11</xdr:row>
      <xdr:rowOff>38100</xdr:rowOff>
    </xdr:from>
    <xdr:to>
      <xdr:col>4</xdr:col>
      <xdr:colOff>381000</xdr:colOff>
      <xdr:row>43</xdr:row>
      <xdr:rowOff>0</xdr:rowOff>
    </xdr:to>
    <xdr:pic>
      <xdr:nvPicPr>
        <xdr:cNvPr id="1442369" name="Imagem 10" descr="HP Sintra V4_1">
          <a:extLst>
            <a:ext uri="{FF2B5EF4-FFF2-40B4-BE49-F238E27FC236}">
              <a16:creationId xmlns:a16="http://schemas.microsoft.com/office/drawing/2014/main" id="{00000000-0008-0000-0000-0000410216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a:xfrm>
          <a:off x="-381000" y="2955925"/>
          <a:ext cx="8362950" cy="4722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247650</xdr:colOff>
      <xdr:row>10</xdr:row>
      <xdr:rowOff>57150</xdr:rowOff>
    </xdr:from>
    <xdr:to>
      <xdr:col>0</xdr:col>
      <xdr:colOff>381000</xdr:colOff>
      <xdr:row>10</xdr:row>
      <xdr:rowOff>57150</xdr:rowOff>
    </xdr:to>
    <xdr:cxnSp macro="">
      <xdr:nvCxnSpPr>
        <xdr:cNvPr id="1442370" name="AutoShape 2">
          <a:extLst>
            <a:ext uri="{FF2B5EF4-FFF2-40B4-BE49-F238E27FC236}">
              <a16:creationId xmlns:a16="http://schemas.microsoft.com/office/drawing/2014/main" id="{00000000-0008-0000-0000-000042021600}"/>
            </a:ext>
          </a:extLst>
        </xdr:cNvPr>
        <xdr:cNvCxnSpPr>
          <a:cxnSpLocks noChangeShapeType="1"/>
        </xdr:cNvCxnSpPr>
      </xdr:nvCxnSpPr>
      <xdr:spPr>
        <a:xfrm>
          <a:off x="247650" y="2719705"/>
          <a:ext cx="13335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twoCellAnchor>
    <xdr:from>
      <xdr:col>0</xdr:col>
      <xdr:colOff>247650</xdr:colOff>
      <xdr:row>4</xdr:row>
      <xdr:rowOff>57150</xdr:rowOff>
    </xdr:from>
    <xdr:to>
      <xdr:col>0</xdr:col>
      <xdr:colOff>381000</xdr:colOff>
      <xdr:row>4</xdr:row>
      <xdr:rowOff>57150</xdr:rowOff>
    </xdr:to>
    <xdr:cxnSp macro="">
      <xdr:nvCxnSpPr>
        <xdr:cNvPr id="1442371" name="AutoShape 2">
          <a:extLst>
            <a:ext uri="{FF2B5EF4-FFF2-40B4-BE49-F238E27FC236}">
              <a16:creationId xmlns:a16="http://schemas.microsoft.com/office/drawing/2014/main" id="{00000000-0008-0000-0000-000043021600}"/>
            </a:ext>
          </a:extLst>
        </xdr:cNvPr>
        <xdr:cNvCxnSpPr>
          <a:cxnSpLocks noChangeShapeType="1"/>
        </xdr:cNvCxnSpPr>
      </xdr:nvCxnSpPr>
      <xdr:spPr>
        <a:xfrm>
          <a:off x="247650" y="1064895"/>
          <a:ext cx="13335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twoCellAnchor>
    <xdr:from>
      <xdr:col>2</xdr:col>
      <xdr:colOff>819150</xdr:colOff>
      <xdr:row>26</xdr:row>
      <xdr:rowOff>66675</xdr:rowOff>
    </xdr:from>
    <xdr:to>
      <xdr:col>2</xdr:col>
      <xdr:colOff>971550</xdr:colOff>
      <xdr:row>26</xdr:row>
      <xdr:rowOff>66675</xdr:rowOff>
    </xdr:to>
    <xdr:cxnSp macro="">
      <xdr:nvCxnSpPr>
        <xdr:cNvPr id="1442372" name="AutoShape 33">
          <a:extLst>
            <a:ext uri="{FF2B5EF4-FFF2-40B4-BE49-F238E27FC236}">
              <a16:creationId xmlns:a16="http://schemas.microsoft.com/office/drawing/2014/main" id="{00000000-0008-0000-0000-000044021600}"/>
            </a:ext>
          </a:extLst>
        </xdr:cNvPr>
        <xdr:cNvCxnSpPr>
          <a:cxnSpLocks noChangeShapeType="1"/>
        </xdr:cNvCxnSpPr>
      </xdr:nvCxnSpPr>
      <xdr:spPr>
        <a:xfrm>
          <a:off x="3886200" y="5316220"/>
          <a:ext cx="15240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twoCellAnchor>
    <xdr:from>
      <xdr:col>0</xdr:col>
      <xdr:colOff>247650</xdr:colOff>
      <xdr:row>46</xdr:row>
      <xdr:rowOff>161925</xdr:rowOff>
    </xdr:from>
    <xdr:to>
      <xdr:col>0</xdr:col>
      <xdr:colOff>381000</xdr:colOff>
      <xdr:row>46</xdr:row>
      <xdr:rowOff>161925</xdr:rowOff>
    </xdr:to>
    <xdr:cxnSp macro="">
      <xdr:nvCxnSpPr>
        <xdr:cNvPr id="1442373" name="AutoShape 2">
          <a:extLst>
            <a:ext uri="{FF2B5EF4-FFF2-40B4-BE49-F238E27FC236}">
              <a16:creationId xmlns:a16="http://schemas.microsoft.com/office/drawing/2014/main" id="{00000000-0008-0000-0000-000045021600}"/>
            </a:ext>
          </a:extLst>
        </xdr:cNvPr>
        <xdr:cNvCxnSpPr>
          <a:cxnSpLocks noChangeShapeType="1"/>
        </xdr:cNvCxnSpPr>
      </xdr:nvCxnSpPr>
      <xdr:spPr>
        <a:xfrm>
          <a:off x="247650" y="8268970"/>
          <a:ext cx="13335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cuments%20and%20Settings\Teixeira\My%20Documents\TRABALHOS%202002\2002-09-30%20-%20ERROS%20&amp;%20OMISS&#213;ES%20-%20Amorim-Lage%20-%20Nova%20F&#225;b.%20Massas\medi&#231;&#245;es%20de%20bet&#227;o%20arma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rqui01\arquivo\Projectos\Fiscaliza&#231;&#227;o\A20-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files$/Users/claudia.castro/Downloads/QP%2013R0%20Estimativa%20Orcamental_2008-06-04_papel%20branc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0.0.2\estruturas\_PROJECTOS\P-2013-33_Hotel%20Pangeia\P_PROJECTO\PE_EXECU&#199;&#195;O\PE.2_ELE_TRA\Pecas%20Escritas\P_2012_04_EST_PE_MED_R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rmal"/>
      <sheetName val="aço"/>
      <sheetName val="3.2.4.1.1 - aço caleiras"/>
      <sheetName val="3.2.4.1.7 - aço sap. isoladas"/>
      <sheetName val="3.2.4.1.8 - aço sap. continuas"/>
    </sheetNames>
    <sheetDataSet>
      <sheetData sheetId="0"/>
      <sheetData sheetId="1" refreshError="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18-K1"/>
      <sheetName val="A18_K1"/>
      <sheetName val="CAPA"/>
    </sheetNames>
    <sheetDataSet>
      <sheetData sheetId="0" refreshError="1"/>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MAPA DE MEDICOES"/>
      <sheetName val="GERAL"/>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MQT"/>
      <sheetName val="MMD"/>
      <sheetName val="Anexo"/>
      <sheetName val="GERAL"/>
    </sheetNames>
    <sheetDataSet>
      <sheetData sheetId="0"/>
      <sheetData sheetId="1"/>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lha1">
    <pageSetUpPr fitToPage="1"/>
  </sheetPr>
  <dimension ref="B1:H50"/>
  <sheetViews>
    <sheetView topLeftCell="A4" zoomScale="85" zoomScaleNormal="85" workbookViewId="0">
      <selection activeCell="C10" sqref="C10"/>
    </sheetView>
  </sheetViews>
  <sheetFormatPr defaultColWidth="9" defaultRowHeight="11.25"/>
  <cols>
    <col min="2" max="2" width="44.6640625" customWidth="1"/>
    <col min="3" max="3" width="75.6640625" customWidth="1"/>
    <col min="4" max="4" width="3.6640625" customWidth="1"/>
    <col min="5" max="5" width="13.83203125" customWidth="1"/>
    <col min="6" max="6" width="17.6640625" customWidth="1"/>
    <col min="7" max="7" width="26.6640625" customWidth="1"/>
  </cols>
  <sheetData>
    <row r="1" spans="2:8" s="5" customFormat="1" ht="22.7" customHeight="1">
      <c r="B1" s="118"/>
      <c r="C1" s="118"/>
      <c r="D1" s="119"/>
      <c r="E1" s="120"/>
      <c r="G1" s="121"/>
      <c r="H1" s="121"/>
    </row>
    <row r="2" spans="2:8" s="5" customFormat="1" ht="22.7" customHeight="1">
      <c r="B2" s="118"/>
      <c r="C2" s="118"/>
      <c r="D2" s="119"/>
      <c r="E2" s="120"/>
      <c r="G2" s="121"/>
      <c r="H2" s="121"/>
    </row>
    <row r="3" spans="2:8" s="5" customFormat="1" ht="15" customHeight="1">
      <c r="B3" s="118"/>
      <c r="C3" s="118"/>
      <c r="D3" s="119"/>
      <c r="E3" s="119"/>
      <c r="G3" s="121"/>
      <c r="H3" s="121"/>
    </row>
    <row r="4" spans="2:8" s="5" customFormat="1" ht="18.95" customHeight="1">
      <c r="B4" s="118"/>
      <c r="C4" s="118"/>
      <c r="D4" s="118"/>
      <c r="E4" s="118"/>
      <c r="F4"/>
      <c r="G4" s="121"/>
      <c r="H4" s="121"/>
    </row>
    <row r="5" spans="2:8" s="5" customFormat="1" ht="20.100000000000001" customHeight="1">
      <c r="B5" s="122" t="s">
        <v>0</v>
      </c>
      <c r="C5" s="123"/>
      <c r="D5" s="118"/>
      <c r="E5" s="118"/>
      <c r="F5"/>
      <c r="G5" s="121"/>
      <c r="H5" s="121"/>
    </row>
    <row r="6" spans="2:8" s="5" customFormat="1" ht="20.100000000000001" customHeight="1">
      <c r="B6" s="122" t="s">
        <v>1</v>
      </c>
      <c r="C6" s="118"/>
      <c r="D6" s="118"/>
      <c r="E6" s="118"/>
      <c r="F6"/>
      <c r="G6" s="121"/>
      <c r="H6" s="121"/>
    </row>
    <row r="7" spans="2:8" s="5" customFormat="1" ht="20.100000000000001" customHeight="1">
      <c r="B7" s="122" t="s">
        <v>2</v>
      </c>
      <c r="G7" s="121"/>
      <c r="H7" s="121"/>
    </row>
    <row r="8" spans="2:8" ht="20.100000000000001" customHeight="1">
      <c r="B8" s="122" t="s">
        <v>3</v>
      </c>
    </row>
    <row r="9" spans="2:8" ht="24.95" customHeight="1">
      <c r="B9" s="122"/>
    </row>
    <row r="10" spans="2:8" ht="24.95" customHeight="1">
      <c r="B10" s="122"/>
    </row>
    <row r="11" spans="2:8" ht="20.100000000000001" customHeight="1">
      <c r="B11" s="124" t="s">
        <v>4</v>
      </c>
    </row>
    <row r="12" spans="2:8" ht="20.100000000000001" customHeight="1">
      <c r="B12" s="122"/>
    </row>
    <row r="13" spans="2:8" ht="12.75">
      <c r="B13" s="122"/>
    </row>
    <row r="14" spans="2:8" ht="12.75">
      <c r="B14" s="122"/>
    </row>
    <row r="15" spans="2:8" ht="12.75">
      <c r="B15" s="122"/>
    </row>
    <row r="16" spans="2:8" ht="12.75">
      <c r="B16" s="122"/>
    </row>
    <row r="47" spans="2:4" ht="21" customHeight="1">
      <c r="B47" s="125" t="s">
        <v>5</v>
      </c>
      <c r="C47" s="126"/>
    </row>
    <row r="48" spans="2:4" ht="13.7" customHeight="1">
      <c r="B48" s="125" t="s">
        <v>6</v>
      </c>
      <c r="D48" s="127"/>
    </row>
    <row r="49" spans="2:2" ht="17.25" customHeight="1"/>
    <row r="50" spans="2:2">
      <c r="B50" s="128" t="s">
        <v>7</v>
      </c>
    </row>
  </sheetData>
  <pageMargins left="0.7" right="0.7" top="0.75" bottom="0.75" header="0.3" footer="0.3"/>
  <pageSetup paperSize="9" scale="74" fitToHeight="0"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40"/>
  <sheetViews>
    <sheetView tabSelected="1" workbookViewId="0">
      <selection activeCell="B544" sqref="B544"/>
    </sheetView>
  </sheetViews>
  <sheetFormatPr defaultRowHeight="11.25"/>
  <cols>
    <col min="1" max="1" width="18.83203125" customWidth="1"/>
    <col min="2" max="2" width="80.83203125" customWidth="1"/>
  </cols>
  <sheetData>
    <row r="1" spans="1:6" ht="15">
      <c r="A1" s="6"/>
      <c r="B1" s="7"/>
      <c r="C1" s="8"/>
      <c r="D1" s="9"/>
      <c r="E1" s="10"/>
      <c r="F1" s="11"/>
    </row>
    <row r="2" spans="1:6" ht="15">
      <c r="A2" s="12" t="s">
        <v>8</v>
      </c>
      <c r="B2" s="7"/>
      <c r="C2" s="13"/>
      <c r="D2" s="14"/>
      <c r="E2" s="10"/>
      <c r="F2" s="11"/>
    </row>
    <row r="3" spans="1:6" ht="25.5">
      <c r="A3" s="15" t="s">
        <v>9</v>
      </c>
      <c r="B3" s="16"/>
      <c r="C3" s="13"/>
      <c r="D3" s="14"/>
      <c r="E3" s="10"/>
      <c r="F3" s="11"/>
    </row>
    <row r="4" spans="1:6" ht="15">
      <c r="A4" s="17" t="s">
        <v>10</v>
      </c>
      <c r="B4" s="7"/>
      <c r="C4" s="13"/>
      <c r="D4" s="14"/>
      <c r="E4" s="10"/>
      <c r="F4" s="11"/>
    </row>
    <row r="5" spans="1:6" ht="15">
      <c r="A5" s="18" t="s">
        <v>971</v>
      </c>
      <c r="B5" s="7"/>
      <c r="C5" s="13"/>
      <c r="D5" s="14"/>
      <c r="E5" s="10"/>
      <c r="F5" s="11"/>
    </row>
    <row r="6" spans="1:6" ht="15">
      <c r="A6" s="19"/>
      <c r="B6" s="20"/>
      <c r="C6" s="21"/>
      <c r="D6" s="22"/>
      <c r="E6" s="10"/>
      <c r="F6" s="11"/>
    </row>
    <row r="7" spans="1:6">
      <c r="A7" s="23" t="s">
        <v>11</v>
      </c>
      <c r="B7" s="24" t="s">
        <v>12</v>
      </c>
      <c r="C7" s="25" t="s">
        <v>13</v>
      </c>
      <c r="D7" s="26" t="s">
        <v>14</v>
      </c>
      <c r="E7" s="25" t="s">
        <v>15</v>
      </c>
      <c r="F7" s="27"/>
    </row>
    <row r="8" spans="1:6">
      <c r="A8" s="28"/>
      <c r="B8" s="29"/>
      <c r="C8" s="30"/>
      <c r="D8" s="31"/>
      <c r="E8" s="30"/>
      <c r="F8" s="32"/>
    </row>
    <row r="9" spans="1:6">
      <c r="A9" s="33"/>
      <c r="B9" s="34"/>
      <c r="C9" s="35"/>
      <c r="D9" s="36"/>
      <c r="E9" s="37" t="s">
        <v>16</v>
      </c>
      <c r="F9" s="38" t="s">
        <v>17</v>
      </c>
    </row>
    <row r="10" spans="1:6">
      <c r="A10" s="39"/>
      <c r="E10" s="40"/>
      <c r="F10" s="41"/>
    </row>
    <row r="11" spans="1:6">
      <c r="A11" s="42">
        <v>1</v>
      </c>
      <c r="B11" s="43" t="s">
        <v>18</v>
      </c>
      <c r="C11" s="44"/>
      <c r="D11" s="45"/>
      <c r="E11" s="46"/>
      <c r="F11" s="47">
        <f>ESTAL</f>
        <v>0</v>
      </c>
    </row>
    <row r="12" spans="1:6">
      <c r="A12" s="42"/>
      <c r="B12" s="43"/>
      <c r="C12" s="44"/>
      <c r="D12" s="45"/>
      <c r="E12" s="46"/>
      <c r="F12" s="47"/>
    </row>
    <row r="13" spans="1:6">
      <c r="A13" s="42">
        <v>2</v>
      </c>
      <c r="B13" s="43" t="s">
        <v>19</v>
      </c>
      <c r="E13" s="40"/>
      <c r="F13" s="47">
        <f>DEM</f>
        <v>0</v>
      </c>
    </row>
    <row r="14" spans="1:6">
      <c r="A14" s="42"/>
      <c r="B14" s="43"/>
      <c r="C14" s="44"/>
      <c r="D14" s="45"/>
      <c r="E14" s="46"/>
      <c r="F14" s="47"/>
    </row>
    <row r="15" spans="1:6">
      <c r="A15" s="42">
        <v>3</v>
      </c>
      <c r="B15" s="43" t="s">
        <v>20</v>
      </c>
      <c r="E15" s="40"/>
      <c r="F15" s="47">
        <f>EST</f>
        <v>0</v>
      </c>
    </row>
    <row r="16" spans="1:6">
      <c r="A16" s="42"/>
      <c r="B16" s="43"/>
      <c r="C16" s="44"/>
      <c r="D16" s="45"/>
      <c r="E16" s="46"/>
      <c r="F16" s="47"/>
    </row>
    <row r="17" spans="1:6">
      <c r="A17" s="42">
        <v>4</v>
      </c>
      <c r="B17" s="43" t="s">
        <v>21</v>
      </c>
      <c r="E17" s="40"/>
      <c r="F17" s="47">
        <f>ARQ</f>
        <v>0</v>
      </c>
    </row>
    <row r="18" spans="1:6">
      <c r="A18" s="42"/>
      <c r="B18" s="43"/>
      <c r="C18" s="44"/>
      <c r="D18" s="45"/>
      <c r="E18" s="46"/>
      <c r="F18" s="47"/>
    </row>
    <row r="19" spans="1:6" ht="21">
      <c r="A19" s="42">
        <v>5</v>
      </c>
      <c r="B19" s="43" t="s">
        <v>22</v>
      </c>
      <c r="E19" s="40"/>
      <c r="F19" s="47">
        <f>HID</f>
        <v>0</v>
      </c>
    </row>
    <row r="20" spans="1:6">
      <c r="A20" s="48"/>
      <c r="E20" s="40"/>
      <c r="F20" s="41"/>
    </row>
    <row r="21" spans="1:6">
      <c r="A21" s="42">
        <v>6</v>
      </c>
      <c r="B21" s="43" t="s">
        <v>23</v>
      </c>
      <c r="E21" s="40"/>
      <c r="F21" s="47">
        <f>IE</f>
        <v>0</v>
      </c>
    </row>
    <row r="22" spans="1:6">
      <c r="A22" s="48"/>
      <c r="E22" s="40"/>
      <c r="F22" s="47"/>
    </row>
    <row r="23" spans="1:6">
      <c r="A23" s="42">
        <v>7</v>
      </c>
      <c r="B23" s="43" t="s">
        <v>24</v>
      </c>
      <c r="E23" s="40"/>
      <c r="F23" s="47">
        <f>ITED</f>
        <v>0</v>
      </c>
    </row>
    <row r="24" spans="1:6">
      <c r="A24" s="48"/>
      <c r="E24" s="40"/>
      <c r="F24" s="47"/>
    </row>
    <row r="25" spans="1:6">
      <c r="A25" s="42">
        <v>8</v>
      </c>
      <c r="B25" s="43" t="s">
        <v>25</v>
      </c>
      <c r="E25" s="40"/>
      <c r="F25" s="47">
        <f>SEG</f>
        <v>0</v>
      </c>
    </row>
    <row r="26" spans="1:6">
      <c r="A26" s="48"/>
      <c r="E26" s="40"/>
      <c r="F26" s="47"/>
    </row>
    <row r="27" spans="1:6">
      <c r="A27" s="42">
        <v>9</v>
      </c>
      <c r="B27" s="43" t="s">
        <v>26</v>
      </c>
      <c r="E27" s="40"/>
      <c r="F27" s="47">
        <f>AVAC</f>
        <v>0</v>
      </c>
    </row>
    <row r="28" spans="1:6">
      <c r="A28" s="42"/>
      <c r="B28" s="43"/>
      <c r="E28" s="40"/>
      <c r="F28" s="47"/>
    </row>
    <row r="29" spans="1:6">
      <c r="A29" s="42">
        <v>10</v>
      </c>
      <c r="B29" s="43" t="s">
        <v>27</v>
      </c>
      <c r="E29" s="40"/>
      <c r="F29" s="47">
        <f>SCIE</f>
        <v>0</v>
      </c>
    </row>
    <row r="30" spans="1:6">
      <c r="A30" s="48"/>
      <c r="E30" s="40"/>
      <c r="F30" s="41"/>
    </row>
    <row r="31" spans="1:6">
      <c r="A31" s="49"/>
      <c r="B31" s="50" t="s">
        <v>28</v>
      </c>
      <c r="C31" s="51"/>
      <c r="D31" s="52"/>
      <c r="E31" s="53"/>
      <c r="F31" s="54">
        <f>SUM(F10:F29)</f>
        <v>0</v>
      </c>
    </row>
    <row r="32" spans="1:6">
      <c r="A32" s="55"/>
      <c r="B32" s="56"/>
      <c r="C32" s="57"/>
      <c r="D32" s="58"/>
      <c r="E32" s="59"/>
      <c r="F32" s="60"/>
    </row>
    <row r="33" spans="1:8" ht="294">
      <c r="A33" s="61"/>
      <c r="B33" s="1" t="s">
        <v>29</v>
      </c>
      <c r="E33" s="40"/>
      <c r="F33" s="62"/>
      <c r="H33" s="63"/>
    </row>
    <row r="34" spans="1:8">
      <c r="A34" s="61"/>
      <c r="E34" s="40"/>
      <c r="F34" s="62"/>
    </row>
    <row r="35" spans="1:8">
      <c r="A35" s="64">
        <v>1</v>
      </c>
      <c r="B35" s="65" t="s">
        <v>18</v>
      </c>
      <c r="C35" s="66"/>
      <c r="D35" s="67"/>
      <c r="E35" s="68"/>
      <c r="F35" s="69">
        <f>SUM(F37:F72)</f>
        <v>0</v>
      </c>
    </row>
    <row r="36" spans="1:8">
      <c r="A36" s="61"/>
      <c r="E36" s="40"/>
      <c r="F36" s="62"/>
    </row>
    <row r="37" spans="1:8" ht="42">
      <c r="A37" s="61" t="s">
        <v>30</v>
      </c>
      <c r="B37" s="1" t="s">
        <v>31</v>
      </c>
      <c r="E37" s="40"/>
      <c r="F37" s="62"/>
    </row>
    <row r="38" spans="1:8">
      <c r="A38" s="61" t="s">
        <v>32</v>
      </c>
      <c r="B38" s="1" t="s">
        <v>33</v>
      </c>
      <c r="E38" s="40"/>
      <c r="F38" s="62"/>
    </row>
    <row r="39" spans="1:8">
      <c r="A39" s="61" t="s">
        <v>34</v>
      </c>
      <c r="B39" s="1" t="s">
        <v>35</v>
      </c>
      <c r="E39" s="40"/>
      <c r="F39" s="62"/>
    </row>
    <row r="40" spans="1:8">
      <c r="A40" s="61" t="s">
        <v>36</v>
      </c>
      <c r="B40" s="1" t="s">
        <v>37</v>
      </c>
      <c r="E40" s="40"/>
      <c r="F40" s="62"/>
    </row>
    <row r="41" spans="1:8">
      <c r="A41" s="61" t="s">
        <v>38</v>
      </c>
      <c r="B41" s="1" t="s">
        <v>39</v>
      </c>
      <c r="E41" s="40"/>
      <c r="F41" s="62"/>
    </row>
    <row r="42" spans="1:8">
      <c r="A42" s="61" t="s">
        <v>40</v>
      </c>
      <c r="B42" s="1" t="s">
        <v>41</v>
      </c>
      <c r="E42" s="40"/>
      <c r="F42" s="62"/>
    </row>
    <row r="43" spans="1:8">
      <c r="A43" s="61" t="s">
        <v>42</v>
      </c>
      <c r="B43" s="1" t="s">
        <v>43</v>
      </c>
      <c r="E43" s="40"/>
      <c r="F43" s="62"/>
    </row>
    <row r="44" spans="1:8">
      <c r="A44" s="61" t="s">
        <v>44</v>
      </c>
      <c r="B44" s="1" t="s">
        <v>45</v>
      </c>
      <c r="E44" s="40"/>
      <c r="F44" s="62"/>
    </row>
    <row r="45" spans="1:8">
      <c r="A45" s="61" t="s">
        <v>46</v>
      </c>
      <c r="B45" s="129" t="s">
        <v>47</v>
      </c>
      <c r="E45" s="40"/>
      <c r="F45" s="62"/>
    </row>
    <row r="46" spans="1:8">
      <c r="A46" s="61" t="s">
        <v>48</v>
      </c>
      <c r="B46" s="129" t="s">
        <v>49</v>
      </c>
      <c r="E46" s="40"/>
      <c r="F46" s="62"/>
    </row>
    <row r="47" spans="1:8">
      <c r="A47" s="61" t="s">
        <v>50</v>
      </c>
      <c r="B47" s="129" t="s">
        <v>51</v>
      </c>
      <c r="E47" s="40"/>
      <c r="F47" s="62"/>
    </row>
    <row r="48" spans="1:8">
      <c r="A48" s="61" t="s">
        <v>52</v>
      </c>
      <c r="B48" s="129" t="s">
        <v>53</v>
      </c>
      <c r="E48" s="40"/>
      <c r="F48" s="62"/>
    </row>
    <row r="49" spans="1:6">
      <c r="A49" s="61" t="s">
        <v>54</v>
      </c>
      <c r="B49" s="1" t="s">
        <v>55</v>
      </c>
      <c r="E49" s="40"/>
      <c r="F49" s="62"/>
    </row>
    <row r="50" spans="1:6">
      <c r="A50" s="61" t="s">
        <v>56</v>
      </c>
      <c r="B50" s="1" t="s">
        <v>57</v>
      </c>
      <c r="E50" s="40"/>
      <c r="F50" s="62"/>
    </row>
    <row r="51" spans="1:6">
      <c r="A51" s="61" t="s">
        <v>58</v>
      </c>
      <c r="B51" s="1" t="s">
        <v>59</v>
      </c>
      <c r="E51" s="40"/>
      <c r="F51" s="62"/>
    </row>
    <row r="52" spans="1:6">
      <c r="A52" s="61" t="s">
        <v>60</v>
      </c>
      <c r="B52" s="1" t="s">
        <v>61</v>
      </c>
      <c r="E52" s="40"/>
      <c r="F52" s="62"/>
    </row>
    <row r="53" spans="1:6">
      <c r="A53" s="61" t="s">
        <v>62</v>
      </c>
      <c r="B53" s="1" t="s">
        <v>63</v>
      </c>
      <c r="E53" s="40"/>
      <c r="F53" s="62"/>
    </row>
    <row r="54" spans="1:6">
      <c r="A54" s="61" t="s">
        <v>64</v>
      </c>
      <c r="B54" s="1" t="s">
        <v>65</v>
      </c>
      <c r="E54" s="40"/>
      <c r="F54" s="62"/>
    </row>
    <row r="55" spans="1:6" ht="31.5">
      <c r="A55" s="61" t="s">
        <v>66</v>
      </c>
      <c r="B55" s="1" t="s">
        <v>67</v>
      </c>
      <c r="E55" s="40"/>
      <c r="F55" s="62"/>
    </row>
    <row r="56" spans="1:6">
      <c r="A56" s="61" t="s">
        <v>68</v>
      </c>
      <c r="B56" s="1" t="s">
        <v>69</v>
      </c>
      <c r="E56" s="40"/>
      <c r="F56" s="62"/>
    </row>
    <row r="57" spans="1:6">
      <c r="A57" s="61" t="s">
        <v>70</v>
      </c>
      <c r="B57" s="1" t="s">
        <v>71</v>
      </c>
      <c r="E57" s="40"/>
      <c r="F57" s="62"/>
    </row>
    <row r="58" spans="1:6">
      <c r="A58" s="61" t="s">
        <v>72</v>
      </c>
      <c r="B58" s="1" t="s">
        <v>73</v>
      </c>
      <c r="E58" s="40"/>
      <c r="F58" s="62"/>
    </row>
    <row r="59" spans="1:6">
      <c r="A59" s="61" t="s">
        <v>74</v>
      </c>
      <c r="B59" s="1" t="s">
        <v>75</v>
      </c>
      <c r="E59" s="40"/>
      <c r="F59" s="62"/>
    </row>
    <row r="60" spans="1:6">
      <c r="A60" s="61" t="s">
        <v>76</v>
      </c>
      <c r="B60" s="1" t="s">
        <v>77</v>
      </c>
      <c r="E60" s="40"/>
      <c r="F60" s="62"/>
    </row>
    <row r="61" spans="1:6">
      <c r="A61" s="61" t="s">
        <v>78</v>
      </c>
      <c r="B61" s="1" t="s">
        <v>79</v>
      </c>
      <c r="E61" s="40"/>
      <c r="F61" s="62"/>
    </row>
    <row r="62" spans="1:6">
      <c r="A62" s="61" t="s">
        <v>80</v>
      </c>
      <c r="B62" s="1" t="s">
        <v>81</v>
      </c>
      <c r="E62" s="40"/>
      <c r="F62" s="62"/>
    </row>
    <row r="63" spans="1:6">
      <c r="A63" s="61" t="s">
        <v>82</v>
      </c>
      <c r="B63" s="1" t="s">
        <v>83</v>
      </c>
      <c r="E63" s="40"/>
      <c r="F63" s="62"/>
    </row>
    <row r="64" spans="1:6">
      <c r="A64" s="61" t="s">
        <v>84</v>
      </c>
      <c r="B64" s="1" t="s">
        <v>85</v>
      </c>
      <c r="E64" s="40"/>
      <c r="F64" s="62"/>
    </row>
    <row r="65" spans="1:6">
      <c r="A65" s="61" t="s">
        <v>86</v>
      </c>
      <c r="B65" s="1" t="s">
        <v>87</v>
      </c>
      <c r="E65" s="40"/>
      <c r="F65" s="62"/>
    </row>
    <row r="66" spans="1:6">
      <c r="A66" s="61" t="s">
        <v>88</v>
      </c>
      <c r="B66" s="1" t="s">
        <v>89</v>
      </c>
      <c r="E66" s="40"/>
      <c r="F66" s="62"/>
    </row>
    <row r="67" spans="1:6">
      <c r="A67" s="61" t="s">
        <v>90</v>
      </c>
      <c r="B67" s="1" t="s">
        <v>91</v>
      </c>
      <c r="E67" s="40"/>
      <c r="F67" s="62"/>
    </row>
    <row r="68" spans="1:6">
      <c r="A68" s="61" t="s">
        <v>92</v>
      </c>
      <c r="B68" s="1" t="s">
        <v>93</v>
      </c>
      <c r="C68" s="2" t="s">
        <v>94</v>
      </c>
      <c r="D68" s="3">
        <v>1</v>
      </c>
      <c r="E68" s="40"/>
      <c r="F68" s="62">
        <f>D68*E68</f>
        <v>0</v>
      </c>
    </row>
    <row r="69" spans="1:6">
      <c r="A69" s="61" t="s">
        <v>95</v>
      </c>
      <c r="B69" s="1" t="s">
        <v>96</v>
      </c>
      <c r="C69" s="2" t="s">
        <v>94</v>
      </c>
      <c r="D69" s="3">
        <v>1</v>
      </c>
      <c r="E69" s="40"/>
      <c r="F69" s="62">
        <f t="shared" ref="F69:F72" si="0">D69*E69</f>
        <v>0</v>
      </c>
    </row>
    <row r="70" spans="1:6">
      <c r="A70" s="61" t="s">
        <v>97</v>
      </c>
      <c r="B70" s="1" t="s">
        <v>98</v>
      </c>
      <c r="C70" s="2" t="s">
        <v>94</v>
      </c>
      <c r="D70" s="3">
        <v>1</v>
      </c>
      <c r="E70" s="40"/>
      <c r="F70" s="62">
        <f t="shared" si="0"/>
        <v>0</v>
      </c>
    </row>
    <row r="71" spans="1:6" ht="21">
      <c r="A71" s="61" t="s">
        <v>99</v>
      </c>
      <c r="B71" s="1" t="s">
        <v>100</v>
      </c>
      <c r="C71" s="2" t="s">
        <v>101</v>
      </c>
      <c r="D71" s="3">
        <v>2</v>
      </c>
      <c r="E71" s="40"/>
      <c r="F71" s="62">
        <f t="shared" si="0"/>
        <v>0</v>
      </c>
    </row>
    <row r="72" spans="1:6" ht="21">
      <c r="A72" s="61" t="s">
        <v>102</v>
      </c>
      <c r="B72" s="1" t="s">
        <v>103</v>
      </c>
      <c r="C72" s="2" t="s">
        <v>101</v>
      </c>
      <c r="D72" s="3">
        <v>2</v>
      </c>
      <c r="E72" s="40"/>
      <c r="F72" s="62">
        <f t="shared" si="0"/>
        <v>0</v>
      </c>
    </row>
    <row r="73" spans="1:6">
      <c r="A73" s="61"/>
      <c r="D73" s="3">
        <v>0</v>
      </c>
      <c r="E73" s="40"/>
      <c r="F73" s="62">
        <f>ROUND(E73*D73,2)</f>
        <v>0</v>
      </c>
    </row>
    <row r="74" spans="1:6">
      <c r="A74" s="64">
        <v>2</v>
      </c>
      <c r="B74" s="65" t="s">
        <v>104</v>
      </c>
      <c r="C74" s="66"/>
      <c r="D74" s="67"/>
      <c r="E74" s="68"/>
      <c r="F74" s="69">
        <f>SUM(F75:F83)</f>
        <v>0</v>
      </c>
    </row>
    <row r="75" spans="1:6" ht="84">
      <c r="A75" s="70" t="s">
        <v>105</v>
      </c>
      <c r="B75" s="71" t="s">
        <v>106</v>
      </c>
      <c r="E75" s="40"/>
      <c r="F75" s="62">
        <f t="shared" ref="F75:F128" si="1">D75*E75</f>
        <v>0</v>
      </c>
    </row>
    <row r="76" spans="1:6" ht="31.5">
      <c r="A76" s="70" t="s">
        <v>107</v>
      </c>
      <c r="B76" s="71" t="s">
        <v>108</v>
      </c>
      <c r="C76" s="2" t="s">
        <v>101</v>
      </c>
      <c r="D76" s="3">
        <v>79</v>
      </c>
      <c r="E76" s="40"/>
      <c r="F76" s="62">
        <f t="shared" si="1"/>
        <v>0</v>
      </c>
    </row>
    <row r="77" spans="1:6" ht="31.5">
      <c r="A77" s="70" t="s">
        <v>109</v>
      </c>
      <c r="B77" s="71" t="s">
        <v>110</v>
      </c>
      <c r="C77" s="2" t="s">
        <v>101</v>
      </c>
      <c r="D77" s="3">
        <v>48</v>
      </c>
      <c r="E77" s="40"/>
      <c r="F77" s="62">
        <f t="shared" si="1"/>
        <v>0</v>
      </c>
    </row>
    <row r="78" spans="1:6" ht="52.5">
      <c r="A78" s="70" t="s">
        <v>111</v>
      </c>
      <c r="B78" s="71" t="s">
        <v>112</v>
      </c>
      <c r="C78" s="2" t="s">
        <v>113</v>
      </c>
      <c r="D78" s="3">
        <v>120</v>
      </c>
      <c r="E78" s="40"/>
      <c r="F78" s="62">
        <f t="shared" si="1"/>
        <v>0</v>
      </c>
    </row>
    <row r="79" spans="1:6" ht="84">
      <c r="A79" s="70" t="s">
        <v>114</v>
      </c>
      <c r="B79" s="71" t="s">
        <v>115</v>
      </c>
      <c r="C79" s="2" t="s">
        <v>113</v>
      </c>
      <c r="D79" s="3">
        <v>793.96299999999997</v>
      </c>
      <c r="E79" s="40"/>
      <c r="F79" s="62">
        <f t="shared" si="1"/>
        <v>0</v>
      </c>
    </row>
    <row r="80" spans="1:6" ht="31.5">
      <c r="A80" s="70" t="s">
        <v>116</v>
      </c>
      <c r="B80" s="71" t="s">
        <v>117</v>
      </c>
      <c r="C80" s="2" t="s">
        <v>113</v>
      </c>
      <c r="D80" s="3">
        <v>18</v>
      </c>
      <c r="E80" s="40"/>
      <c r="F80" s="62">
        <f t="shared" si="1"/>
        <v>0</v>
      </c>
    </row>
    <row r="81" spans="1:6" ht="31.5">
      <c r="A81" s="70" t="s">
        <v>118</v>
      </c>
      <c r="B81" s="71" t="s">
        <v>119</v>
      </c>
      <c r="C81" s="2" t="s">
        <v>113</v>
      </c>
      <c r="D81" s="3">
        <v>550</v>
      </c>
      <c r="E81" s="40"/>
      <c r="F81" s="62">
        <f t="shared" si="1"/>
        <v>0</v>
      </c>
    </row>
    <row r="82" spans="1:6" ht="31.5">
      <c r="A82" s="70" t="s">
        <v>120</v>
      </c>
      <c r="B82" s="71" t="s">
        <v>121</v>
      </c>
      <c r="C82" s="2" t="s">
        <v>113</v>
      </c>
      <c r="D82" s="3">
        <v>550</v>
      </c>
      <c r="E82" s="40"/>
      <c r="F82" s="62">
        <f t="shared" si="1"/>
        <v>0</v>
      </c>
    </row>
    <row r="83" spans="1:6">
      <c r="A83" s="61"/>
      <c r="E83" s="40"/>
      <c r="F83" s="62">
        <f t="shared" si="1"/>
        <v>0</v>
      </c>
    </row>
    <row r="84" spans="1:6">
      <c r="A84" s="64">
        <v>3</v>
      </c>
      <c r="B84" s="65" t="s">
        <v>20</v>
      </c>
      <c r="C84" s="66"/>
      <c r="D84" s="67"/>
      <c r="E84" s="68"/>
      <c r="F84" s="69">
        <f>SUM(F85:F130)</f>
        <v>0</v>
      </c>
    </row>
    <row r="85" spans="1:6">
      <c r="A85" s="72" t="s">
        <v>122</v>
      </c>
      <c r="B85" s="130" t="s">
        <v>123</v>
      </c>
      <c r="E85" s="40"/>
      <c r="F85" s="62">
        <f t="shared" si="1"/>
        <v>0</v>
      </c>
    </row>
    <row r="86" spans="1:6" ht="52.5">
      <c r="A86" s="70" t="s">
        <v>124</v>
      </c>
      <c r="B86" s="74" t="s">
        <v>125</v>
      </c>
      <c r="C86" s="75"/>
      <c r="D86" s="76"/>
      <c r="E86" s="40"/>
      <c r="F86" s="62">
        <f t="shared" si="1"/>
        <v>0</v>
      </c>
    </row>
    <row r="87" spans="1:6">
      <c r="A87" s="70" t="s">
        <v>126</v>
      </c>
      <c r="B87" s="74" t="s">
        <v>127</v>
      </c>
      <c r="C87" s="75" t="s">
        <v>128</v>
      </c>
      <c r="D87" s="76">
        <v>4.5</v>
      </c>
      <c r="E87" s="40"/>
      <c r="F87" s="62">
        <f t="shared" si="1"/>
        <v>0</v>
      </c>
    </row>
    <row r="88" spans="1:6">
      <c r="A88" s="70" t="s">
        <v>129</v>
      </c>
      <c r="B88" s="74" t="s">
        <v>130</v>
      </c>
      <c r="C88" s="75" t="s">
        <v>128</v>
      </c>
      <c r="D88" s="76">
        <v>5.0975999999999999</v>
      </c>
      <c r="E88" s="40"/>
      <c r="F88" s="62">
        <f t="shared" si="1"/>
        <v>0</v>
      </c>
    </row>
    <row r="89" spans="1:6">
      <c r="A89" s="77" t="s">
        <v>131</v>
      </c>
      <c r="B89" s="73" t="s">
        <v>132</v>
      </c>
      <c r="C89" s="75"/>
      <c r="D89" s="76"/>
      <c r="E89" s="40"/>
      <c r="F89" s="62">
        <f t="shared" si="1"/>
        <v>0</v>
      </c>
    </row>
    <row r="90" spans="1:6" ht="31.5">
      <c r="A90" s="70" t="s">
        <v>133</v>
      </c>
      <c r="B90" s="131" t="s">
        <v>134</v>
      </c>
      <c r="C90" s="75"/>
      <c r="D90" s="76"/>
      <c r="E90" s="40"/>
      <c r="F90" s="62">
        <f t="shared" si="1"/>
        <v>0</v>
      </c>
    </row>
    <row r="91" spans="1:6">
      <c r="A91" s="70" t="s">
        <v>135</v>
      </c>
      <c r="B91" s="131" t="s">
        <v>127</v>
      </c>
      <c r="C91" s="75" t="s">
        <v>128</v>
      </c>
      <c r="D91" s="76">
        <v>0.4985</v>
      </c>
      <c r="E91" s="40"/>
      <c r="F91" s="62">
        <f t="shared" si="1"/>
        <v>0</v>
      </c>
    </row>
    <row r="92" spans="1:6">
      <c r="A92" s="77" t="s">
        <v>136</v>
      </c>
      <c r="B92" s="73" t="s">
        <v>137</v>
      </c>
      <c r="C92" s="75"/>
      <c r="D92" s="76"/>
      <c r="E92" s="40"/>
      <c r="F92" s="62">
        <f t="shared" si="1"/>
        <v>0</v>
      </c>
    </row>
    <row r="93" spans="1:6">
      <c r="A93" s="77" t="s">
        <v>138</v>
      </c>
      <c r="B93" s="73" t="s">
        <v>139</v>
      </c>
      <c r="C93" s="75"/>
      <c r="D93" s="76"/>
      <c r="E93" s="40"/>
      <c r="F93" s="62">
        <f t="shared" si="1"/>
        <v>0</v>
      </c>
    </row>
    <row r="94" spans="1:6" ht="31.5">
      <c r="A94" s="70" t="s">
        <v>140</v>
      </c>
      <c r="B94" s="71" t="s">
        <v>141</v>
      </c>
      <c r="E94" s="40"/>
      <c r="F94" s="62">
        <f t="shared" si="1"/>
        <v>0</v>
      </c>
    </row>
    <row r="95" spans="1:6">
      <c r="A95" s="70" t="s">
        <v>142</v>
      </c>
      <c r="B95" s="131" t="s">
        <v>127</v>
      </c>
      <c r="C95" s="75" t="s">
        <v>128</v>
      </c>
      <c r="D95" s="76">
        <v>4.5</v>
      </c>
      <c r="E95" s="40"/>
      <c r="F95" s="62">
        <f t="shared" si="1"/>
        <v>0</v>
      </c>
    </row>
    <row r="96" spans="1:6">
      <c r="A96" s="70" t="s">
        <v>143</v>
      </c>
      <c r="B96" s="131" t="s">
        <v>144</v>
      </c>
      <c r="C96" s="75" t="s">
        <v>128</v>
      </c>
      <c r="D96" s="76">
        <v>1.2</v>
      </c>
      <c r="E96" s="40"/>
      <c r="F96" s="62">
        <f t="shared" si="1"/>
        <v>0</v>
      </c>
    </row>
    <row r="97" spans="1:6">
      <c r="A97" s="77" t="s">
        <v>145</v>
      </c>
      <c r="B97" s="73" t="s">
        <v>146</v>
      </c>
      <c r="C97" s="75"/>
      <c r="D97" s="76"/>
      <c r="E97" s="40"/>
      <c r="F97" s="62">
        <f t="shared" si="1"/>
        <v>0</v>
      </c>
    </row>
    <row r="98" spans="1:6" ht="31.5">
      <c r="A98" s="70" t="s">
        <v>147</v>
      </c>
      <c r="B98" s="71" t="s">
        <v>141</v>
      </c>
      <c r="E98" s="40"/>
      <c r="F98" s="62">
        <f t="shared" si="1"/>
        <v>0</v>
      </c>
    </row>
    <row r="99" spans="1:6">
      <c r="A99" s="70" t="s">
        <v>148</v>
      </c>
      <c r="B99" s="131" t="s">
        <v>149</v>
      </c>
      <c r="C99" s="75" t="s">
        <v>128</v>
      </c>
      <c r="D99" s="76">
        <v>0.5</v>
      </c>
      <c r="E99" s="40"/>
      <c r="F99" s="62">
        <f t="shared" si="1"/>
        <v>0</v>
      </c>
    </row>
    <row r="100" spans="1:6">
      <c r="A100" s="70" t="s">
        <v>150</v>
      </c>
      <c r="B100" s="131" t="s">
        <v>151</v>
      </c>
      <c r="C100" s="75" t="s">
        <v>128</v>
      </c>
      <c r="D100" s="76">
        <v>0.5</v>
      </c>
      <c r="E100" s="40"/>
      <c r="F100" s="62">
        <f t="shared" si="1"/>
        <v>0</v>
      </c>
    </row>
    <row r="101" spans="1:6">
      <c r="A101" s="70" t="s">
        <v>152</v>
      </c>
      <c r="B101" s="131" t="s">
        <v>153</v>
      </c>
      <c r="C101" s="75" t="s">
        <v>128</v>
      </c>
      <c r="D101" s="76">
        <v>42</v>
      </c>
      <c r="E101" s="40"/>
      <c r="F101" s="62">
        <f t="shared" si="1"/>
        <v>0</v>
      </c>
    </row>
    <row r="102" spans="1:6">
      <c r="A102" s="77" t="s">
        <v>154</v>
      </c>
      <c r="B102" s="130" t="s">
        <v>155</v>
      </c>
      <c r="C102" s="75"/>
      <c r="D102" s="76"/>
      <c r="E102" s="40"/>
      <c r="F102" s="62">
        <f t="shared" si="1"/>
        <v>0</v>
      </c>
    </row>
    <row r="103" spans="1:6">
      <c r="A103" s="77" t="s">
        <v>156</v>
      </c>
      <c r="B103" s="73" t="s">
        <v>139</v>
      </c>
      <c r="C103" s="75"/>
      <c r="D103" s="76"/>
      <c r="E103" s="40"/>
      <c r="F103" s="62">
        <f t="shared" si="1"/>
        <v>0</v>
      </c>
    </row>
    <row r="104" spans="1:6" ht="31.5">
      <c r="A104" s="70" t="s">
        <v>157</v>
      </c>
      <c r="B104" s="71" t="s">
        <v>158</v>
      </c>
      <c r="E104" s="40"/>
      <c r="F104" s="62">
        <f t="shared" si="1"/>
        <v>0</v>
      </c>
    </row>
    <row r="105" spans="1:6">
      <c r="A105" s="70" t="s">
        <v>159</v>
      </c>
      <c r="B105" s="74" t="s">
        <v>160</v>
      </c>
      <c r="C105" s="75" t="s">
        <v>161</v>
      </c>
      <c r="D105" s="76">
        <v>250</v>
      </c>
      <c r="E105" s="40"/>
      <c r="F105" s="62">
        <f t="shared" si="1"/>
        <v>0</v>
      </c>
    </row>
    <row r="106" spans="1:6">
      <c r="A106" s="70" t="s">
        <v>162</v>
      </c>
      <c r="B106" s="131" t="s">
        <v>144</v>
      </c>
      <c r="C106" s="75" t="s">
        <v>161</v>
      </c>
      <c r="D106" s="76">
        <v>300</v>
      </c>
      <c r="E106" s="40"/>
      <c r="F106" s="62">
        <f t="shared" si="1"/>
        <v>0</v>
      </c>
    </row>
    <row r="107" spans="1:6">
      <c r="A107" s="77" t="s">
        <v>163</v>
      </c>
      <c r="B107" s="73" t="s">
        <v>146</v>
      </c>
      <c r="C107" s="75"/>
      <c r="D107" s="76"/>
      <c r="E107" s="40"/>
      <c r="F107" s="62">
        <f t="shared" si="1"/>
        <v>0</v>
      </c>
    </row>
    <row r="108" spans="1:6" ht="31.5">
      <c r="A108" s="70" t="s">
        <v>164</v>
      </c>
      <c r="B108" s="71" t="s">
        <v>158</v>
      </c>
      <c r="E108" s="40"/>
      <c r="F108" s="62">
        <f t="shared" si="1"/>
        <v>0</v>
      </c>
    </row>
    <row r="109" spans="1:6">
      <c r="A109" s="70" t="s">
        <v>165</v>
      </c>
      <c r="B109" s="131" t="s">
        <v>149</v>
      </c>
      <c r="C109" s="75" t="s">
        <v>161</v>
      </c>
      <c r="D109" s="76">
        <v>30</v>
      </c>
      <c r="E109" s="40"/>
      <c r="F109" s="62">
        <f t="shared" si="1"/>
        <v>0</v>
      </c>
    </row>
    <row r="110" spans="1:6">
      <c r="A110" s="70" t="s">
        <v>166</v>
      </c>
      <c r="B110" s="131" t="s">
        <v>151</v>
      </c>
      <c r="C110" s="75" t="s">
        <v>161</v>
      </c>
      <c r="D110" s="76">
        <v>45</v>
      </c>
      <c r="E110" s="40"/>
      <c r="F110" s="62">
        <f t="shared" si="1"/>
        <v>0</v>
      </c>
    </row>
    <row r="111" spans="1:6">
      <c r="A111" s="70" t="s">
        <v>167</v>
      </c>
      <c r="B111" s="131" t="s">
        <v>153</v>
      </c>
      <c r="C111" s="75" t="s">
        <v>161</v>
      </c>
      <c r="D111" s="76">
        <v>280</v>
      </c>
      <c r="E111" s="40"/>
      <c r="F111" s="62">
        <f t="shared" si="1"/>
        <v>0</v>
      </c>
    </row>
    <row r="112" spans="1:6">
      <c r="A112" s="77" t="s">
        <v>168</v>
      </c>
      <c r="B112" s="130" t="s">
        <v>169</v>
      </c>
      <c r="C112" s="75"/>
      <c r="D112" s="76"/>
      <c r="E112" s="40"/>
      <c r="F112" s="62">
        <f t="shared" si="1"/>
        <v>0</v>
      </c>
    </row>
    <row r="113" spans="1:6">
      <c r="A113" s="77" t="s">
        <v>170</v>
      </c>
      <c r="B113" s="73" t="s">
        <v>139</v>
      </c>
      <c r="C113" s="75"/>
      <c r="D113" s="76"/>
      <c r="E113" s="40"/>
      <c r="F113" s="62">
        <f t="shared" si="1"/>
        <v>0</v>
      </c>
    </row>
    <row r="114" spans="1:6" ht="31.5">
      <c r="A114" s="70" t="s">
        <v>171</v>
      </c>
      <c r="B114" s="71" t="s">
        <v>172</v>
      </c>
      <c r="E114" s="40"/>
      <c r="F114" s="62">
        <f t="shared" si="1"/>
        <v>0</v>
      </c>
    </row>
    <row r="115" spans="1:6">
      <c r="A115" s="70" t="s">
        <v>173</v>
      </c>
      <c r="B115" s="74" t="s">
        <v>160</v>
      </c>
      <c r="C115" s="75" t="s">
        <v>113</v>
      </c>
      <c r="D115" s="76">
        <v>14</v>
      </c>
      <c r="E115" s="40"/>
      <c r="F115" s="62">
        <f t="shared" si="1"/>
        <v>0</v>
      </c>
    </row>
    <row r="116" spans="1:6">
      <c r="A116" s="70" t="s">
        <v>174</v>
      </c>
      <c r="B116" s="131" t="s">
        <v>144</v>
      </c>
      <c r="C116" s="75" t="s">
        <v>113</v>
      </c>
      <c r="D116" s="76">
        <v>5</v>
      </c>
      <c r="E116" s="40"/>
      <c r="F116" s="62">
        <f t="shared" si="1"/>
        <v>0</v>
      </c>
    </row>
    <row r="117" spans="1:6">
      <c r="A117" s="77" t="s">
        <v>175</v>
      </c>
      <c r="B117" s="73" t="s">
        <v>146</v>
      </c>
      <c r="C117" s="75"/>
      <c r="D117" s="76"/>
      <c r="E117" s="40"/>
      <c r="F117" s="62">
        <f t="shared" si="1"/>
        <v>0</v>
      </c>
    </row>
    <row r="118" spans="1:6" ht="31.5">
      <c r="A118" s="70" t="s">
        <v>176</v>
      </c>
      <c r="B118" s="71" t="s">
        <v>172</v>
      </c>
      <c r="E118" s="40"/>
      <c r="F118" s="62">
        <f>D118*E118</f>
        <v>0</v>
      </c>
    </row>
    <row r="119" spans="1:6">
      <c r="A119" s="70" t="s">
        <v>177</v>
      </c>
      <c r="B119" s="131" t="s">
        <v>149</v>
      </c>
      <c r="C119" s="75" t="s">
        <v>113</v>
      </c>
      <c r="D119" s="76">
        <v>1.2</v>
      </c>
      <c r="E119" s="40"/>
      <c r="F119" s="62">
        <f t="shared" si="1"/>
        <v>0</v>
      </c>
    </row>
    <row r="120" spans="1:6">
      <c r="A120" s="70" t="s">
        <v>178</v>
      </c>
      <c r="B120" s="131" t="s">
        <v>151</v>
      </c>
      <c r="C120" s="75" t="s">
        <v>113</v>
      </c>
      <c r="D120" s="76">
        <v>5.2</v>
      </c>
      <c r="E120" s="40"/>
      <c r="F120" s="62">
        <f t="shared" si="1"/>
        <v>0</v>
      </c>
    </row>
    <row r="121" spans="1:6">
      <c r="A121" s="70" t="s">
        <v>179</v>
      </c>
      <c r="B121" s="131" t="s">
        <v>153</v>
      </c>
      <c r="C121" s="75" t="s">
        <v>113</v>
      </c>
      <c r="D121" s="76">
        <v>13</v>
      </c>
      <c r="E121" s="40"/>
      <c r="F121" s="62">
        <f t="shared" si="1"/>
        <v>0</v>
      </c>
    </row>
    <row r="122" spans="1:6">
      <c r="A122" s="77" t="s">
        <v>180</v>
      </c>
      <c r="B122" s="130" t="s">
        <v>181</v>
      </c>
      <c r="C122" s="75"/>
      <c r="D122" s="76"/>
      <c r="E122" s="40"/>
      <c r="F122" s="62">
        <f t="shared" si="1"/>
        <v>0</v>
      </c>
    </row>
    <row r="123" spans="1:6" ht="94.5">
      <c r="A123" s="70" t="s">
        <v>182</v>
      </c>
      <c r="B123" s="74" t="s">
        <v>183</v>
      </c>
      <c r="C123" s="75"/>
      <c r="D123" s="76"/>
      <c r="E123" s="40"/>
      <c r="F123" s="62">
        <f t="shared" si="1"/>
        <v>0</v>
      </c>
    </row>
    <row r="124" spans="1:6">
      <c r="A124" s="70" t="s">
        <v>184</v>
      </c>
      <c r="B124" s="74" t="s">
        <v>185</v>
      </c>
      <c r="C124" s="75" t="s">
        <v>161</v>
      </c>
      <c r="D124" s="76">
        <v>2400</v>
      </c>
      <c r="E124" s="40"/>
      <c r="F124" s="62">
        <f t="shared" si="1"/>
        <v>0</v>
      </c>
    </row>
    <row r="125" spans="1:6">
      <c r="A125" s="70" t="s">
        <v>186</v>
      </c>
      <c r="B125" s="74" t="s">
        <v>187</v>
      </c>
      <c r="C125" s="75" t="s">
        <v>161</v>
      </c>
      <c r="D125" s="76">
        <v>600</v>
      </c>
      <c r="E125" s="40"/>
      <c r="F125" s="62">
        <f t="shared" si="1"/>
        <v>0</v>
      </c>
    </row>
    <row r="126" spans="1:6">
      <c r="A126" s="70" t="s">
        <v>188</v>
      </c>
      <c r="B126" s="74" t="s">
        <v>189</v>
      </c>
      <c r="C126" s="75" t="s">
        <v>161</v>
      </c>
      <c r="D126" s="76">
        <v>85</v>
      </c>
      <c r="E126" s="40"/>
      <c r="F126" s="62">
        <f t="shared" si="1"/>
        <v>0</v>
      </c>
    </row>
    <row r="127" spans="1:6">
      <c r="A127" s="77" t="s">
        <v>190</v>
      </c>
      <c r="B127" s="73" t="s">
        <v>191</v>
      </c>
      <c r="C127" s="75"/>
      <c r="D127" s="76"/>
      <c r="E127" s="40"/>
      <c r="F127" s="62">
        <f t="shared" si="1"/>
        <v>0</v>
      </c>
    </row>
    <row r="128" spans="1:6" ht="63">
      <c r="A128" s="70" t="s">
        <v>192</v>
      </c>
      <c r="B128" s="74" t="s">
        <v>193</v>
      </c>
      <c r="C128" s="75" t="s">
        <v>113</v>
      </c>
      <c r="D128" s="76">
        <v>20</v>
      </c>
      <c r="E128" s="40"/>
      <c r="F128" s="62">
        <f t="shared" si="1"/>
        <v>0</v>
      </c>
    </row>
    <row r="129" spans="1:6">
      <c r="A129" s="77" t="s">
        <v>194</v>
      </c>
      <c r="B129" s="73" t="s">
        <v>195</v>
      </c>
      <c r="C129" s="75"/>
      <c r="D129" s="76"/>
      <c r="E129" s="40"/>
      <c r="F129" s="62">
        <f t="shared" ref="F129:F182" si="2">D129*E129</f>
        <v>0</v>
      </c>
    </row>
    <row r="130" spans="1:6" ht="31.5">
      <c r="A130" s="70" t="s">
        <v>196</v>
      </c>
      <c r="B130" s="74" t="s">
        <v>197</v>
      </c>
      <c r="C130" s="75" t="s">
        <v>198</v>
      </c>
      <c r="D130" s="76">
        <v>25</v>
      </c>
      <c r="E130" s="40"/>
      <c r="F130" s="62">
        <f t="shared" si="2"/>
        <v>0</v>
      </c>
    </row>
    <row r="131" spans="1:6">
      <c r="A131" s="64">
        <v>4</v>
      </c>
      <c r="B131" s="65" t="s">
        <v>199</v>
      </c>
      <c r="C131" s="66"/>
      <c r="D131" s="67"/>
      <c r="E131" s="68"/>
      <c r="F131" s="69">
        <f>SUM(F132:F255)</f>
        <v>0</v>
      </c>
    </row>
    <row r="132" spans="1:6">
      <c r="A132" s="78" t="s">
        <v>200</v>
      </c>
      <c r="B132" s="79" t="s">
        <v>201</v>
      </c>
      <c r="C132" s="80"/>
      <c r="D132" s="81">
        <v>0</v>
      </c>
      <c r="E132" s="40"/>
      <c r="F132" s="62">
        <f t="shared" si="2"/>
        <v>0</v>
      </c>
    </row>
    <row r="133" spans="1:6">
      <c r="A133" s="78" t="s">
        <v>202</v>
      </c>
      <c r="B133" s="79" t="s">
        <v>203</v>
      </c>
      <c r="C133" s="80"/>
      <c r="D133" s="81">
        <v>0</v>
      </c>
      <c r="E133" s="40"/>
      <c r="F133" s="62">
        <f t="shared" si="2"/>
        <v>0</v>
      </c>
    </row>
    <row r="134" spans="1:6" ht="73.5">
      <c r="A134" s="82" t="s">
        <v>204</v>
      </c>
      <c r="B134" s="83" t="s">
        <v>205</v>
      </c>
      <c r="C134" s="80" t="s">
        <v>113</v>
      </c>
      <c r="D134" s="81">
        <v>12</v>
      </c>
      <c r="E134" s="40"/>
      <c r="F134" s="62">
        <f t="shared" si="2"/>
        <v>0</v>
      </c>
    </row>
    <row r="135" spans="1:6">
      <c r="A135" s="78" t="s">
        <v>206</v>
      </c>
      <c r="B135" s="79" t="s">
        <v>207</v>
      </c>
      <c r="C135" s="80"/>
      <c r="D135" s="81"/>
      <c r="E135" s="40"/>
      <c r="F135" s="62">
        <f t="shared" si="2"/>
        <v>0</v>
      </c>
    </row>
    <row r="136" spans="1:6" ht="84">
      <c r="A136" s="82" t="s">
        <v>208</v>
      </c>
      <c r="B136" s="83" t="s">
        <v>209</v>
      </c>
      <c r="C136" s="80" t="s">
        <v>113</v>
      </c>
      <c r="D136" s="81">
        <v>140</v>
      </c>
      <c r="E136" s="40"/>
      <c r="F136" s="62">
        <f t="shared" si="2"/>
        <v>0</v>
      </c>
    </row>
    <row r="137" spans="1:6" ht="84">
      <c r="A137" s="82" t="s">
        <v>210</v>
      </c>
      <c r="B137" s="83" t="s">
        <v>211</v>
      </c>
      <c r="C137" s="80" t="s">
        <v>113</v>
      </c>
      <c r="D137" s="81">
        <v>10</v>
      </c>
      <c r="E137" s="40"/>
      <c r="F137" s="62">
        <f t="shared" si="2"/>
        <v>0</v>
      </c>
    </row>
    <row r="138" spans="1:6" ht="84">
      <c r="A138" s="82" t="s">
        <v>212</v>
      </c>
      <c r="B138" s="83" t="s">
        <v>213</v>
      </c>
      <c r="C138" s="80" t="s">
        <v>113</v>
      </c>
      <c r="D138" s="81">
        <v>25</v>
      </c>
      <c r="E138" s="40"/>
      <c r="F138" s="62">
        <f t="shared" si="2"/>
        <v>0</v>
      </c>
    </row>
    <row r="139" spans="1:6">
      <c r="A139" s="78" t="s">
        <v>214</v>
      </c>
      <c r="B139" s="79" t="s">
        <v>215</v>
      </c>
      <c r="C139" s="80"/>
      <c r="D139" s="81"/>
      <c r="E139" s="40"/>
      <c r="F139" s="62">
        <f t="shared" si="2"/>
        <v>0</v>
      </c>
    </row>
    <row r="140" spans="1:6">
      <c r="A140" s="78" t="s">
        <v>216</v>
      </c>
      <c r="B140" s="79" t="s">
        <v>217</v>
      </c>
      <c r="C140" s="80"/>
      <c r="D140" s="81"/>
      <c r="E140" s="40"/>
      <c r="F140" s="62">
        <f t="shared" si="2"/>
        <v>0</v>
      </c>
    </row>
    <row r="141" spans="1:6" ht="168">
      <c r="A141" s="84" t="s">
        <v>218</v>
      </c>
      <c r="B141" s="83" t="s">
        <v>219</v>
      </c>
      <c r="C141" s="80" t="s">
        <v>113</v>
      </c>
      <c r="D141" s="81">
        <v>15</v>
      </c>
      <c r="E141" s="40"/>
      <c r="F141" s="62">
        <f t="shared" si="2"/>
        <v>0</v>
      </c>
    </row>
    <row r="142" spans="1:6">
      <c r="A142" s="78" t="s">
        <v>220</v>
      </c>
      <c r="B142" s="79" t="s">
        <v>221</v>
      </c>
      <c r="C142" s="80"/>
      <c r="D142" s="81"/>
      <c r="E142" s="40"/>
      <c r="F142" s="62">
        <f t="shared" si="2"/>
        <v>0</v>
      </c>
    </row>
    <row r="143" spans="1:6" ht="73.5">
      <c r="A143" s="84" t="s">
        <v>222</v>
      </c>
      <c r="B143" s="83" t="s">
        <v>223</v>
      </c>
      <c r="C143" s="80" t="s">
        <v>113</v>
      </c>
      <c r="D143" s="81">
        <v>800</v>
      </c>
      <c r="E143" s="40"/>
      <c r="F143" s="62">
        <f t="shared" si="2"/>
        <v>0</v>
      </c>
    </row>
    <row r="144" spans="1:6" ht="42">
      <c r="A144" s="84" t="s">
        <v>224</v>
      </c>
      <c r="B144" s="83" t="s">
        <v>225</v>
      </c>
      <c r="C144" s="80" t="s">
        <v>198</v>
      </c>
      <c r="D144" s="81">
        <v>200</v>
      </c>
      <c r="E144" s="40"/>
      <c r="F144" s="62">
        <f t="shared" si="2"/>
        <v>0</v>
      </c>
    </row>
    <row r="145" spans="1:6" ht="42">
      <c r="A145" s="84" t="s">
        <v>226</v>
      </c>
      <c r="B145" s="83" t="s">
        <v>227</v>
      </c>
      <c r="C145" s="80" t="s">
        <v>198</v>
      </c>
      <c r="D145" s="81">
        <v>200</v>
      </c>
      <c r="E145" s="40"/>
      <c r="F145" s="62">
        <f t="shared" si="2"/>
        <v>0</v>
      </c>
    </row>
    <row r="146" spans="1:6" ht="42">
      <c r="A146" s="84" t="s">
        <v>228</v>
      </c>
      <c r="B146" s="83" t="s">
        <v>229</v>
      </c>
      <c r="C146" s="80" t="s">
        <v>198</v>
      </c>
      <c r="D146" s="81">
        <v>115</v>
      </c>
      <c r="E146" s="40"/>
      <c r="F146" s="62">
        <f t="shared" si="2"/>
        <v>0</v>
      </c>
    </row>
    <row r="147" spans="1:6" ht="52.5">
      <c r="A147" s="84" t="s">
        <v>230</v>
      </c>
      <c r="B147" s="83" t="s">
        <v>231</v>
      </c>
      <c r="C147" s="80" t="s">
        <v>198</v>
      </c>
      <c r="D147" s="81">
        <v>100</v>
      </c>
      <c r="E147" s="40"/>
      <c r="F147" s="62">
        <f t="shared" si="2"/>
        <v>0</v>
      </c>
    </row>
    <row r="148" spans="1:6">
      <c r="A148" s="78" t="s">
        <v>232</v>
      </c>
      <c r="B148" s="79" t="s">
        <v>233</v>
      </c>
      <c r="C148" s="80"/>
      <c r="D148" s="81"/>
      <c r="E148" s="40"/>
      <c r="F148" s="62">
        <f t="shared" si="2"/>
        <v>0</v>
      </c>
    </row>
    <row r="149" spans="1:6" ht="52.5">
      <c r="A149" s="82" t="s">
        <v>234</v>
      </c>
      <c r="B149" s="83" t="s">
        <v>235</v>
      </c>
      <c r="C149" s="80"/>
      <c r="D149" s="81"/>
      <c r="E149" s="40"/>
      <c r="F149" s="62">
        <f t="shared" si="2"/>
        <v>0</v>
      </c>
    </row>
    <row r="150" spans="1:6">
      <c r="A150" s="82" t="s">
        <v>236</v>
      </c>
      <c r="B150" s="85" t="s">
        <v>237</v>
      </c>
      <c r="C150" s="80" t="s">
        <v>113</v>
      </c>
      <c r="D150" s="81">
        <v>15</v>
      </c>
      <c r="E150" s="40"/>
      <c r="F150" s="62">
        <f t="shared" si="2"/>
        <v>0</v>
      </c>
    </row>
    <row r="151" spans="1:6">
      <c r="A151" s="82" t="s">
        <v>238</v>
      </c>
      <c r="B151" s="85" t="s">
        <v>239</v>
      </c>
      <c r="C151" s="80" t="s">
        <v>113</v>
      </c>
      <c r="D151" s="81">
        <v>25</v>
      </c>
      <c r="E151" s="40"/>
      <c r="F151" s="62">
        <f t="shared" si="2"/>
        <v>0</v>
      </c>
    </row>
    <row r="152" spans="1:6">
      <c r="A152" s="78" t="s">
        <v>240</v>
      </c>
      <c r="B152" s="79" t="s">
        <v>241</v>
      </c>
      <c r="C152" s="80"/>
      <c r="D152" s="81"/>
      <c r="E152" s="40"/>
      <c r="F152" s="62">
        <f t="shared" si="2"/>
        <v>0</v>
      </c>
    </row>
    <row r="153" spans="1:6">
      <c r="A153" s="78" t="s">
        <v>242</v>
      </c>
      <c r="B153" s="79" t="s">
        <v>243</v>
      </c>
      <c r="C153" s="80"/>
      <c r="D153" s="81"/>
      <c r="E153" s="40"/>
      <c r="F153" s="62">
        <f t="shared" si="2"/>
        <v>0</v>
      </c>
    </row>
    <row r="154" spans="1:6" ht="84">
      <c r="A154" s="82" t="s">
        <v>244</v>
      </c>
      <c r="B154" s="85" t="s">
        <v>245</v>
      </c>
      <c r="C154" s="80" t="s">
        <v>113</v>
      </c>
      <c r="D154" s="81">
        <v>280</v>
      </c>
      <c r="E154" s="40"/>
      <c r="F154" s="62">
        <f t="shared" si="2"/>
        <v>0</v>
      </c>
    </row>
    <row r="155" spans="1:6" ht="84">
      <c r="A155" s="82" t="s">
        <v>246</v>
      </c>
      <c r="B155" s="85" t="s">
        <v>247</v>
      </c>
      <c r="C155" s="80" t="s">
        <v>113</v>
      </c>
      <c r="D155" s="81">
        <v>25</v>
      </c>
      <c r="E155" s="40"/>
      <c r="F155" s="62">
        <f t="shared" si="2"/>
        <v>0</v>
      </c>
    </row>
    <row r="156" spans="1:6" ht="52.5">
      <c r="A156" s="82" t="s">
        <v>248</v>
      </c>
      <c r="B156" s="85" t="s">
        <v>249</v>
      </c>
      <c r="C156" s="80" t="s">
        <v>113</v>
      </c>
      <c r="D156" s="81">
        <v>200</v>
      </c>
      <c r="E156" s="40"/>
      <c r="F156" s="62">
        <f t="shared" si="2"/>
        <v>0</v>
      </c>
    </row>
    <row r="157" spans="1:6" ht="63">
      <c r="A157" s="82" t="s">
        <v>250</v>
      </c>
      <c r="B157" s="85" t="s">
        <v>251</v>
      </c>
      <c r="C157" s="80" t="s">
        <v>113</v>
      </c>
      <c r="D157" s="81">
        <v>10</v>
      </c>
      <c r="E157" s="40"/>
      <c r="F157" s="62">
        <f t="shared" si="2"/>
        <v>0</v>
      </c>
    </row>
    <row r="158" spans="1:6">
      <c r="A158" s="78" t="s">
        <v>252</v>
      </c>
      <c r="B158" s="79" t="s">
        <v>253</v>
      </c>
      <c r="C158" s="80"/>
      <c r="D158" s="81"/>
      <c r="E158" s="40"/>
      <c r="F158" s="62">
        <f t="shared" si="2"/>
        <v>0</v>
      </c>
    </row>
    <row r="159" spans="1:6" ht="42">
      <c r="A159" s="82" t="s">
        <v>254</v>
      </c>
      <c r="B159" s="86" t="s">
        <v>255</v>
      </c>
      <c r="C159" s="80" t="s">
        <v>113</v>
      </c>
      <c r="D159" s="81">
        <v>20</v>
      </c>
      <c r="E159" s="40"/>
      <c r="F159" s="62">
        <f t="shared" si="2"/>
        <v>0</v>
      </c>
    </row>
    <row r="160" spans="1:6">
      <c r="A160" s="78" t="s">
        <v>256</v>
      </c>
      <c r="B160" s="79" t="s">
        <v>257</v>
      </c>
      <c r="C160" s="80"/>
      <c r="D160" s="81"/>
      <c r="E160" s="40"/>
      <c r="F160" s="62">
        <f t="shared" si="2"/>
        <v>0</v>
      </c>
    </row>
    <row r="161" spans="1:6">
      <c r="A161" s="78" t="s">
        <v>258</v>
      </c>
      <c r="B161" s="79" t="s">
        <v>207</v>
      </c>
      <c r="C161" s="80"/>
      <c r="D161" s="81"/>
      <c r="E161" s="40"/>
      <c r="F161" s="62">
        <f t="shared" si="2"/>
        <v>0</v>
      </c>
    </row>
    <row r="162" spans="1:6" ht="63">
      <c r="A162" s="82" t="s">
        <v>259</v>
      </c>
      <c r="B162" s="1" t="s">
        <v>260</v>
      </c>
      <c r="C162" s="80" t="s">
        <v>113</v>
      </c>
      <c r="D162" s="81">
        <v>12</v>
      </c>
      <c r="E162" s="40"/>
      <c r="F162" s="62">
        <f t="shared" si="2"/>
        <v>0</v>
      </c>
    </row>
    <row r="163" spans="1:6" ht="52.5">
      <c r="A163" s="82" t="s">
        <v>261</v>
      </c>
      <c r="B163" s="1" t="s">
        <v>262</v>
      </c>
      <c r="C163" s="80" t="s">
        <v>113</v>
      </c>
      <c r="D163" s="81">
        <v>1100</v>
      </c>
      <c r="E163" s="40"/>
      <c r="F163" s="62">
        <f t="shared" si="2"/>
        <v>0</v>
      </c>
    </row>
    <row r="164" spans="1:6" ht="63">
      <c r="A164" s="82" t="s">
        <v>263</v>
      </c>
      <c r="B164" s="1" t="s">
        <v>264</v>
      </c>
      <c r="C164" s="80" t="s">
        <v>113</v>
      </c>
      <c r="D164" s="81">
        <v>110</v>
      </c>
      <c r="E164" s="40"/>
      <c r="F164" s="62">
        <f t="shared" si="2"/>
        <v>0</v>
      </c>
    </row>
    <row r="165" spans="1:6">
      <c r="A165" s="82" t="s">
        <v>265</v>
      </c>
      <c r="B165" s="1" t="s">
        <v>266</v>
      </c>
      <c r="C165" s="80"/>
      <c r="D165" s="81"/>
      <c r="E165" s="40"/>
      <c r="F165" s="62">
        <f t="shared" si="2"/>
        <v>0</v>
      </c>
    </row>
    <row r="166" spans="1:6" ht="136.5">
      <c r="A166" s="82" t="s">
        <v>267</v>
      </c>
      <c r="B166" s="1" t="s">
        <v>268</v>
      </c>
      <c r="C166" s="80"/>
      <c r="D166" s="81"/>
      <c r="E166" s="40"/>
      <c r="F166" s="62">
        <f t="shared" si="2"/>
        <v>0</v>
      </c>
    </row>
    <row r="167" spans="1:6">
      <c r="A167" s="82" t="s">
        <v>269</v>
      </c>
      <c r="B167" s="1" t="s">
        <v>270</v>
      </c>
      <c r="C167" s="80" t="s">
        <v>113</v>
      </c>
      <c r="D167" s="81">
        <v>20</v>
      </c>
      <c r="E167" s="40"/>
      <c r="F167" s="62">
        <f t="shared" si="2"/>
        <v>0</v>
      </c>
    </row>
    <row r="168" spans="1:6">
      <c r="A168" s="82" t="s">
        <v>271</v>
      </c>
      <c r="B168" s="1" t="s">
        <v>272</v>
      </c>
      <c r="C168" s="80" t="s">
        <v>113</v>
      </c>
      <c r="D168" s="81">
        <v>35</v>
      </c>
      <c r="E168" s="40"/>
      <c r="F168" s="62">
        <f t="shared" si="2"/>
        <v>0</v>
      </c>
    </row>
    <row r="169" spans="1:6" ht="63">
      <c r="A169" s="82" t="s">
        <v>273</v>
      </c>
      <c r="B169" s="1" t="s">
        <v>274</v>
      </c>
      <c r="C169" s="80" t="s">
        <v>113</v>
      </c>
      <c r="D169" s="81">
        <v>230</v>
      </c>
      <c r="E169" s="40"/>
      <c r="F169" s="62">
        <f t="shared" si="2"/>
        <v>0</v>
      </c>
    </row>
    <row r="170" spans="1:6">
      <c r="A170" s="82" t="s">
        <v>275</v>
      </c>
      <c r="B170" s="1" t="s">
        <v>276</v>
      </c>
      <c r="C170" s="80"/>
      <c r="D170" s="81">
        <v>0</v>
      </c>
      <c r="E170" s="40"/>
      <c r="F170" s="62">
        <f t="shared" si="2"/>
        <v>0</v>
      </c>
    </row>
    <row r="171" spans="1:6" ht="136.5">
      <c r="A171" s="82" t="s">
        <v>277</v>
      </c>
      <c r="B171" s="1" t="s">
        <v>278</v>
      </c>
      <c r="C171" s="80"/>
      <c r="D171" s="81">
        <v>0</v>
      </c>
      <c r="E171" s="40"/>
      <c r="F171" s="62">
        <f t="shared" si="2"/>
        <v>0</v>
      </c>
    </row>
    <row r="172" spans="1:6">
      <c r="A172" s="82" t="s">
        <v>279</v>
      </c>
      <c r="B172" s="1" t="s">
        <v>270</v>
      </c>
      <c r="C172" s="80" t="s">
        <v>113</v>
      </c>
      <c r="D172" s="81">
        <v>105</v>
      </c>
      <c r="E172" s="40"/>
      <c r="F172" s="62">
        <f t="shared" si="2"/>
        <v>0</v>
      </c>
    </row>
    <row r="173" spans="1:6">
      <c r="A173" s="82" t="s">
        <v>280</v>
      </c>
      <c r="B173" s="1" t="s">
        <v>272</v>
      </c>
      <c r="C173" s="80" t="s">
        <v>113</v>
      </c>
      <c r="D173" s="81">
        <v>30</v>
      </c>
      <c r="E173" s="40"/>
      <c r="F173" s="62">
        <f t="shared" si="2"/>
        <v>0</v>
      </c>
    </row>
    <row r="174" spans="1:6">
      <c r="A174" s="78" t="s">
        <v>281</v>
      </c>
      <c r="B174" s="79" t="s">
        <v>282</v>
      </c>
      <c r="C174" s="80"/>
      <c r="D174" s="81"/>
      <c r="E174" s="40"/>
      <c r="F174" s="62">
        <f t="shared" si="2"/>
        <v>0</v>
      </c>
    </row>
    <row r="175" spans="1:6" ht="73.5">
      <c r="A175" s="82" t="s">
        <v>283</v>
      </c>
      <c r="B175" s="1" t="s">
        <v>284</v>
      </c>
      <c r="C175" s="80" t="s">
        <v>113</v>
      </c>
      <c r="D175" s="81">
        <v>475</v>
      </c>
      <c r="E175" s="40"/>
      <c r="F175" s="62">
        <f t="shared" si="2"/>
        <v>0</v>
      </c>
    </row>
    <row r="176" spans="1:6" ht="73.5">
      <c r="A176" s="82" t="s">
        <v>285</v>
      </c>
      <c r="B176" s="86" t="s">
        <v>286</v>
      </c>
      <c r="C176" s="80" t="s">
        <v>113</v>
      </c>
      <c r="D176" s="81">
        <v>65</v>
      </c>
      <c r="E176" s="40"/>
      <c r="F176" s="62">
        <f t="shared" si="2"/>
        <v>0</v>
      </c>
    </row>
    <row r="177" spans="1:6" ht="63">
      <c r="A177" s="82" t="s">
        <v>287</v>
      </c>
      <c r="B177" s="86" t="s">
        <v>288</v>
      </c>
      <c r="C177" s="80" t="s">
        <v>113</v>
      </c>
      <c r="D177" s="81">
        <v>65</v>
      </c>
      <c r="E177" s="87"/>
      <c r="F177" s="62">
        <f t="shared" si="2"/>
        <v>0</v>
      </c>
    </row>
    <row r="178" spans="1:6" ht="42">
      <c r="A178" s="82" t="s">
        <v>289</v>
      </c>
      <c r="B178" s="86" t="s">
        <v>290</v>
      </c>
      <c r="C178" s="80" t="s">
        <v>113</v>
      </c>
      <c r="D178" s="81">
        <v>475</v>
      </c>
      <c r="E178" s="87"/>
      <c r="F178" s="62">
        <f t="shared" si="2"/>
        <v>0</v>
      </c>
    </row>
    <row r="179" spans="1:6">
      <c r="A179" s="78" t="s">
        <v>291</v>
      </c>
      <c r="B179" s="79" t="s">
        <v>292</v>
      </c>
      <c r="C179" s="80"/>
      <c r="D179" s="81"/>
      <c r="E179" s="40"/>
      <c r="F179" s="62">
        <f t="shared" si="2"/>
        <v>0</v>
      </c>
    </row>
    <row r="180" spans="1:6">
      <c r="A180" s="78" t="s">
        <v>293</v>
      </c>
      <c r="B180" s="79" t="s">
        <v>294</v>
      </c>
      <c r="C180" s="80"/>
      <c r="D180" s="81"/>
      <c r="E180" s="40"/>
      <c r="F180" s="62">
        <f t="shared" si="2"/>
        <v>0</v>
      </c>
    </row>
    <row r="181" spans="1:6" ht="105">
      <c r="A181" s="82" t="s">
        <v>295</v>
      </c>
      <c r="B181" s="1" t="s">
        <v>296</v>
      </c>
      <c r="C181" s="80" t="s">
        <v>113</v>
      </c>
      <c r="D181" s="81">
        <v>490</v>
      </c>
      <c r="E181" s="40"/>
      <c r="F181" s="62">
        <f t="shared" si="2"/>
        <v>0</v>
      </c>
    </row>
    <row r="182" spans="1:6" ht="105">
      <c r="A182" s="82" t="s">
        <v>297</v>
      </c>
      <c r="B182" s="1" t="s">
        <v>298</v>
      </c>
      <c r="C182" s="80" t="s">
        <v>113</v>
      </c>
      <c r="D182" s="81">
        <v>20</v>
      </c>
      <c r="E182" s="40"/>
      <c r="F182" s="62">
        <f t="shared" si="2"/>
        <v>0</v>
      </c>
    </row>
    <row r="183" spans="1:6" ht="73.5">
      <c r="A183" s="82" t="s">
        <v>299</v>
      </c>
      <c r="B183" s="1" t="s">
        <v>300</v>
      </c>
      <c r="C183" s="80" t="s">
        <v>113</v>
      </c>
      <c r="D183" s="81">
        <v>70</v>
      </c>
      <c r="E183" s="40"/>
      <c r="F183" s="62">
        <f t="shared" ref="F183:F241" si="3">D183*E183</f>
        <v>0</v>
      </c>
    </row>
    <row r="184" spans="1:6">
      <c r="A184" s="78" t="s">
        <v>301</v>
      </c>
      <c r="B184" s="79" t="s">
        <v>302</v>
      </c>
      <c r="C184" s="80"/>
      <c r="D184" s="81"/>
      <c r="E184" s="40"/>
      <c r="F184" s="62">
        <f t="shared" si="3"/>
        <v>0</v>
      </c>
    </row>
    <row r="185" spans="1:6" ht="94.5">
      <c r="A185" s="82" t="s">
        <v>303</v>
      </c>
      <c r="B185" s="1" t="s">
        <v>304</v>
      </c>
      <c r="C185" s="80"/>
      <c r="D185" s="81"/>
      <c r="E185" s="40"/>
      <c r="F185" s="62">
        <f t="shared" si="3"/>
        <v>0</v>
      </c>
    </row>
    <row r="186" spans="1:6">
      <c r="A186" s="82" t="s">
        <v>305</v>
      </c>
      <c r="B186" s="1" t="s">
        <v>306</v>
      </c>
      <c r="C186" s="80" t="s">
        <v>101</v>
      </c>
      <c r="D186" s="81">
        <v>34</v>
      </c>
      <c r="E186" s="40"/>
      <c r="F186" s="62">
        <f t="shared" si="3"/>
        <v>0</v>
      </c>
    </row>
    <row r="187" spans="1:6">
      <c r="A187" s="82" t="s">
        <v>307</v>
      </c>
      <c r="B187" s="1" t="s">
        <v>308</v>
      </c>
      <c r="C187" s="80" t="s">
        <v>101</v>
      </c>
      <c r="D187" s="81">
        <v>2</v>
      </c>
      <c r="E187" s="40"/>
      <c r="F187" s="62">
        <f t="shared" si="3"/>
        <v>0</v>
      </c>
    </row>
    <row r="188" spans="1:6" ht="84">
      <c r="A188" s="82" t="s">
        <v>309</v>
      </c>
      <c r="B188" s="1" t="s">
        <v>310</v>
      </c>
      <c r="C188" s="80"/>
      <c r="D188" s="81"/>
      <c r="E188" s="40"/>
      <c r="F188" s="62">
        <f t="shared" si="3"/>
        <v>0</v>
      </c>
    </row>
    <row r="189" spans="1:6">
      <c r="A189" s="82" t="s">
        <v>311</v>
      </c>
      <c r="B189" s="1" t="s">
        <v>312</v>
      </c>
      <c r="C189" s="80" t="s">
        <v>101</v>
      </c>
      <c r="D189" s="81">
        <v>2</v>
      </c>
      <c r="E189" s="40"/>
      <c r="F189" s="62">
        <f t="shared" si="3"/>
        <v>0</v>
      </c>
    </row>
    <row r="190" spans="1:6">
      <c r="A190" s="82" t="s">
        <v>311</v>
      </c>
      <c r="B190" s="1" t="s">
        <v>313</v>
      </c>
      <c r="C190" s="80" t="s">
        <v>101</v>
      </c>
      <c r="D190" s="81">
        <v>2</v>
      </c>
      <c r="E190" s="40"/>
      <c r="F190" s="62">
        <f t="shared" si="3"/>
        <v>0</v>
      </c>
    </row>
    <row r="191" spans="1:6" ht="94.5">
      <c r="A191" s="82" t="s">
        <v>314</v>
      </c>
      <c r="B191" s="1" t="s">
        <v>315</v>
      </c>
      <c r="C191" s="80"/>
      <c r="D191" s="81"/>
      <c r="E191" s="40"/>
      <c r="F191" s="62">
        <f t="shared" si="3"/>
        <v>0</v>
      </c>
    </row>
    <row r="192" spans="1:6">
      <c r="A192" s="82" t="s">
        <v>316</v>
      </c>
      <c r="B192" s="1" t="s">
        <v>317</v>
      </c>
      <c r="C192" s="80" t="s">
        <v>101</v>
      </c>
      <c r="D192" s="81">
        <v>2</v>
      </c>
      <c r="E192" s="40"/>
      <c r="F192" s="62">
        <f t="shared" si="3"/>
        <v>0</v>
      </c>
    </row>
    <row r="193" spans="1:6">
      <c r="A193" s="82" t="s">
        <v>318</v>
      </c>
      <c r="B193" s="1" t="s">
        <v>319</v>
      </c>
      <c r="C193" s="80" t="s">
        <v>101</v>
      </c>
      <c r="D193" s="81">
        <v>1</v>
      </c>
      <c r="E193" s="40"/>
      <c r="F193" s="62">
        <f t="shared" si="3"/>
        <v>0</v>
      </c>
    </row>
    <row r="194" spans="1:6">
      <c r="A194" s="82" t="s">
        <v>320</v>
      </c>
      <c r="B194" s="1" t="s">
        <v>321</v>
      </c>
      <c r="C194" s="80" t="s">
        <v>101</v>
      </c>
      <c r="D194" s="81">
        <v>1</v>
      </c>
      <c r="E194" s="40"/>
      <c r="F194" s="62">
        <f t="shared" si="3"/>
        <v>0</v>
      </c>
    </row>
    <row r="195" spans="1:6">
      <c r="A195" s="82" t="s">
        <v>322</v>
      </c>
      <c r="B195" s="1" t="s">
        <v>323</v>
      </c>
      <c r="C195" s="80" t="s">
        <v>101</v>
      </c>
      <c r="D195" s="81">
        <v>2</v>
      </c>
      <c r="E195" s="40"/>
      <c r="F195" s="62">
        <f t="shared" si="3"/>
        <v>0</v>
      </c>
    </row>
    <row r="196" spans="1:6" ht="105">
      <c r="A196" s="82" t="s">
        <v>324</v>
      </c>
      <c r="B196" s="86" t="s">
        <v>325</v>
      </c>
      <c r="C196" s="80"/>
      <c r="D196" s="81"/>
      <c r="E196" s="40"/>
      <c r="F196" s="62">
        <f t="shared" si="3"/>
        <v>0</v>
      </c>
    </row>
    <row r="197" spans="1:6">
      <c r="A197" s="82" t="s">
        <v>326</v>
      </c>
      <c r="B197" s="1" t="s">
        <v>327</v>
      </c>
      <c r="C197" s="80" t="s">
        <v>101</v>
      </c>
      <c r="D197" s="81">
        <v>1</v>
      </c>
      <c r="E197" s="40"/>
      <c r="F197" s="62">
        <f t="shared" si="3"/>
        <v>0</v>
      </c>
    </row>
    <row r="198" spans="1:6">
      <c r="A198" s="82" t="s">
        <v>328</v>
      </c>
      <c r="B198" s="1" t="s">
        <v>329</v>
      </c>
      <c r="C198" s="80" t="s">
        <v>101</v>
      </c>
      <c r="D198" s="81">
        <v>1</v>
      </c>
      <c r="E198" s="40"/>
      <c r="F198" s="62">
        <f t="shared" si="3"/>
        <v>0</v>
      </c>
    </row>
    <row r="199" spans="1:6">
      <c r="A199" s="78" t="s">
        <v>330</v>
      </c>
      <c r="B199" s="79" t="s">
        <v>331</v>
      </c>
      <c r="C199" s="80"/>
      <c r="D199" s="81"/>
      <c r="E199" s="40"/>
      <c r="F199" s="62">
        <f t="shared" si="3"/>
        <v>0</v>
      </c>
    </row>
    <row r="200" spans="1:6">
      <c r="A200" s="78" t="s">
        <v>332</v>
      </c>
      <c r="B200" s="79" t="s">
        <v>333</v>
      </c>
      <c r="C200" s="80"/>
      <c r="D200" s="81"/>
      <c r="E200" s="40"/>
      <c r="F200" s="62">
        <f t="shared" si="3"/>
        <v>0</v>
      </c>
    </row>
    <row r="201" spans="1:6" ht="63">
      <c r="A201" s="82" t="s">
        <v>334</v>
      </c>
      <c r="B201" s="86" t="s">
        <v>335</v>
      </c>
      <c r="C201" s="80"/>
      <c r="D201" s="81"/>
      <c r="E201" s="40"/>
      <c r="F201" s="62">
        <f t="shared" si="3"/>
        <v>0</v>
      </c>
    </row>
    <row r="202" spans="1:6">
      <c r="A202" s="82" t="s">
        <v>336</v>
      </c>
      <c r="B202" s="86" t="s">
        <v>337</v>
      </c>
      <c r="C202" s="80" t="s">
        <v>101</v>
      </c>
      <c r="D202" s="81">
        <v>4</v>
      </c>
      <c r="E202" s="40"/>
      <c r="F202" s="62">
        <f t="shared" si="3"/>
        <v>0</v>
      </c>
    </row>
    <row r="203" spans="1:6">
      <c r="A203" s="78" t="s">
        <v>338</v>
      </c>
      <c r="B203" s="79" t="s">
        <v>339</v>
      </c>
      <c r="C203" s="80"/>
      <c r="D203" s="81"/>
      <c r="E203" s="40"/>
      <c r="F203" s="62">
        <f t="shared" si="3"/>
        <v>0</v>
      </c>
    </row>
    <row r="204" spans="1:6" ht="73.5">
      <c r="A204" s="82" t="s">
        <v>340</v>
      </c>
      <c r="B204" s="86" t="s">
        <v>341</v>
      </c>
      <c r="C204" s="80"/>
      <c r="D204" s="81"/>
      <c r="E204" s="40"/>
      <c r="F204" s="62">
        <f t="shared" si="3"/>
        <v>0</v>
      </c>
    </row>
    <row r="205" spans="1:6">
      <c r="A205" s="82" t="s">
        <v>342</v>
      </c>
      <c r="B205" s="86" t="s">
        <v>343</v>
      </c>
      <c r="C205" s="80" t="s">
        <v>101</v>
      </c>
      <c r="D205" s="81">
        <v>1</v>
      </c>
      <c r="E205" s="40"/>
      <c r="F205" s="62">
        <f t="shared" si="3"/>
        <v>0</v>
      </c>
    </row>
    <row r="206" spans="1:6">
      <c r="A206" s="78" t="s">
        <v>330</v>
      </c>
      <c r="B206" s="79" t="s">
        <v>344</v>
      </c>
      <c r="C206" s="80"/>
      <c r="D206" s="81"/>
      <c r="E206" s="40"/>
      <c r="F206" s="62">
        <f t="shared" si="3"/>
        <v>0</v>
      </c>
    </row>
    <row r="207" spans="1:6" ht="84">
      <c r="A207" s="82" t="s">
        <v>345</v>
      </c>
      <c r="B207" s="1" t="s">
        <v>346</v>
      </c>
      <c r="C207" s="80"/>
      <c r="D207" s="81"/>
      <c r="E207" s="40"/>
      <c r="F207" s="62">
        <f t="shared" si="3"/>
        <v>0</v>
      </c>
    </row>
    <row r="208" spans="1:6">
      <c r="A208" s="82" t="s">
        <v>347</v>
      </c>
      <c r="B208" s="1" t="s">
        <v>348</v>
      </c>
      <c r="C208" s="80" t="s">
        <v>101</v>
      </c>
      <c r="D208" s="81">
        <v>9</v>
      </c>
      <c r="E208" s="40"/>
      <c r="F208" s="62">
        <f t="shared" si="3"/>
        <v>0</v>
      </c>
    </row>
    <row r="209" spans="1:6">
      <c r="A209" s="82" t="s">
        <v>349</v>
      </c>
      <c r="B209" s="1" t="s">
        <v>350</v>
      </c>
      <c r="C209" s="80" t="s">
        <v>101</v>
      </c>
      <c r="D209" s="81">
        <v>2</v>
      </c>
      <c r="E209" s="40"/>
      <c r="F209" s="62">
        <f t="shared" si="3"/>
        <v>0</v>
      </c>
    </row>
    <row r="210" spans="1:6" ht="63">
      <c r="A210" s="82" t="s">
        <v>351</v>
      </c>
      <c r="B210" s="1" t="s">
        <v>352</v>
      </c>
      <c r="C210" s="80"/>
      <c r="D210" s="81"/>
      <c r="E210" s="40"/>
      <c r="F210" s="62">
        <f t="shared" si="3"/>
        <v>0</v>
      </c>
    </row>
    <row r="211" spans="1:6">
      <c r="A211" s="82" t="s">
        <v>353</v>
      </c>
      <c r="B211" s="1" t="s">
        <v>354</v>
      </c>
      <c r="C211" s="80" t="s">
        <v>101</v>
      </c>
      <c r="D211" s="81">
        <v>1</v>
      </c>
      <c r="E211" s="40"/>
      <c r="F211" s="62">
        <f t="shared" si="3"/>
        <v>0</v>
      </c>
    </row>
    <row r="212" spans="1:6" ht="73.5">
      <c r="A212" s="82" t="s">
        <v>355</v>
      </c>
      <c r="B212" s="86" t="s">
        <v>356</v>
      </c>
      <c r="C212" s="80"/>
      <c r="D212" s="81"/>
      <c r="E212" s="40"/>
      <c r="F212" s="62">
        <f t="shared" si="3"/>
        <v>0</v>
      </c>
    </row>
    <row r="213" spans="1:6">
      <c r="A213" s="82" t="s">
        <v>357</v>
      </c>
      <c r="B213" s="86" t="s">
        <v>358</v>
      </c>
      <c r="C213" s="80" t="s">
        <v>101</v>
      </c>
      <c r="D213" s="81">
        <v>1</v>
      </c>
      <c r="E213" s="40"/>
      <c r="F213" s="62">
        <f t="shared" si="3"/>
        <v>0</v>
      </c>
    </row>
    <row r="214" spans="1:6" ht="84">
      <c r="A214" s="82" t="s">
        <v>359</v>
      </c>
      <c r="B214" s="86" t="s">
        <v>360</v>
      </c>
      <c r="C214" s="80"/>
      <c r="D214" s="81"/>
      <c r="E214" s="40"/>
      <c r="F214" s="62">
        <f t="shared" si="3"/>
        <v>0</v>
      </c>
    </row>
    <row r="215" spans="1:6">
      <c r="A215" s="82" t="s">
        <v>361</v>
      </c>
      <c r="B215" s="86" t="s">
        <v>362</v>
      </c>
      <c r="C215" s="80" t="s">
        <v>101</v>
      </c>
      <c r="D215" s="81">
        <v>1</v>
      </c>
      <c r="E215" s="40"/>
      <c r="F215" s="62">
        <f t="shared" si="3"/>
        <v>0</v>
      </c>
    </row>
    <row r="216" spans="1:6">
      <c r="A216" s="78" t="s">
        <v>363</v>
      </c>
      <c r="B216" s="79" t="s">
        <v>364</v>
      </c>
      <c r="C216" s="80"/>
      <c r="D216" s="81"/>
      <c r="E216" s="40"/>
      <c r="F216" s="62">
        <f t="shared" si="3"/>
        <v>0</v>
      </c>
    </row>
    <row r="217" spans="1:6">
      <c r="A217" s="82" t="s">
        <v>365</v>
      </c>
      <c r="B217" s="86" t="s">
        <v>366</v>
      </c>
      <c r="C217" s="80"/>
      <c r="D217" s="81"/>
      <c r="E217" s="40"/>
      <c r="F217" s="62">
        <f t="shared" si="3"/>
        <v>0</v>
      </c>
    </row>
    <row r="218" spans="1:6" ht="94.5">
      <c r="A218" s="82" t="s">
        <v>367</v>
      </c>
      <c r="B218" s="1" t="s">
        <v>368</v>
      </c>
      <c r="C218" s="80"/>
      <c r="D218" s="81"/>
      <c r="E218" s="40"/>
      <c r="F218" s="62">
        <f t="shared" si="3"/>
        <v>0</v>
      </c>
    </row>
    <row r="219" spans="1:6">
      <c r="A219" s="82" t="s">
        <v>369</v>
      </c>
      <c r="B219" s="1" t="s">
        <v>370</v>
      </c>
      <c r="C219" s="80" t="s">
        <v>101</v>
      </c>
      <c r="D219" s="81">
        <v>30</v>
      </c>
      <c r="E219" s="40"/>
      <c r="F219" s="62">
        <f t="shared" si="3"/>
        <v>0</v>
      </c>
    </row>
    <row r="220" spans="1:6">
      <c r="A220" s="82" t="s">
        <v>371</v>
      </c>
      <c r="B220" s="1" t="s">
        <v>372</v>
      </c>
      <c r="C220" s="80" t="s">
        <v>101</v>
      </c>
      <c r="D220" s="81">
        <v>12</v>
      </c>
      <c r="E220" s="40"/>
      <c r="F220" s="62">
        <f t="shared" si="3"/>
        <v>0</v>
      </c>
    </row>
    <row r="221" spans="1:6">
      <c r="A221" s="82" t="s">
        <v>373</v>
      </c>
      <c r="B221" s="1" t="s">
        <v>374</v>
      </c>
      <c r="C221" s="80" t="s">
        <v>101</v>
      </c>
      <c r="D221" s="81">
        <v>1</v>
      </c>
      <c r="E221" s="40"/>
      <c r="F221" s="62">
        <f t="shared" si="3"/>
        <v>0</v>
      </c>
    </row>
    <row r="222" spans="1:6">
      <c r="A222" s="82" t="s">
        <v>375</v>
      </c>
      <c r="B222" s="1" t="s">
        <v>376</v>
      </c>
      <c r="C222" s="80" t="s">
        <v>101</v>
      </c>
      <c r="D222" s="81">
        <v>2</v>
      </c>
      <c r="E222" s="40"/>
      <c r="F222" s="62">
        <f t="shared" si="3"/>
        <v>0</v>
      </c>
    </row>
    <row r="223" spans="1:6">
      <c r="A223" s="82" t="s">
        <v>377</v>
      </c>
      <c r="B223" s="1" t="s">
        <v>378</v>
      </c>
      <c r="C223" s="80" t="s">
        <v>101</v>
      </c>
      <c r="D223" s="81">
        <v>2</v>
      </c>
      <c r="E223" s="40"/>
      <c r="F223" s="62">
        <f t="shared" si="3"/>
        <v>0</v>
      </c>
    </row>
    <row r="224" spans="1:6">
      <c r="A224" s="82" t="s">
        <v>379</v>
      </c>
      <c r="B224" s="1" t="s">
        <v>380</v>
      </c>
      <c r="C224" s="80" t="s">
        <v>101</v>
      </c>
      <c r="D224" s="81">
        <v>9</v>
      </c>
      <c r="E224" s="40"/>
      <c r="F224" s="62">
        <f t="shared" si="3"/>
        <v>0</v>
      </c>
    </row>
    <row r="225" spans="1:10">
      <c r="A225" s="82" t="s">
        <v>381</v>
      </c>
      <c r="B225" s="1" t="s">
        <v>382</v>
      </c>
      <c r="C225" s="80" t="s">
        <v>101</v>
      </c>
      <c r="D225" s="81">
        <v>3</v>
      </c>
      <c r="E225" s="40"/>
      <c r="F225" s="62">
        <f t="shared" si="3"/>
        <v>0</v>
      </c>
    </row>
    <row r="226" spans="1:10">
      <c r="A226" s="82" t="s">
        <v>383</v>
      </c>
      <c r="B226" s="1" t="s">
        <v>384</v>
      </c>
      <c r="C226" s="80" t="s">
        <v>101</v>
      </c>
      <c r="D226" s="81">
        <v>1</v>
      </c>
      <c r="E226" s="40"/>
      <c r="F226" s="62">
        <f t="shared" si="3"/>
        <v>0</v>
      </c>
    </row>
    <row r="227" spans="1:10">
      <c r="A227" s="82" t="s">
        <v>385</v>
      </c>
      <c r="B227" s="1" t="s">
        <v>386</v>
      </c>
      <c r="C227" s="80" t="s">
        <v>101</v>
      </c>
      <c r="D227" s="81">
        <v>3</v>
      </c>
      <c r="E227" s="40"/>
      <c r="F227" s="62">
        <f t="shared" si="3"/>
        <v>0</v>
      </c>
    </row>
    <row r="228" spans="1:10">
      <c r="A228" s="82" t="s">
        <v>387</v>
      </c>
      <c r="B228" s="1" t="s">
        <v>388</v>
      </c>
      <c r="C228" s="80" t="s">
        <v>101</v>
      </c>
      <c r="D228" s="81">
        <v>2</v>
      </c>
      <c r="E228" s="40"/>
      <c r="F228" s="62">
        <f t="shared" si="3"/>
        <v>0</v>
      </c>
    </row>
    <row r="229" spans="1:10">
      <c r="A229" s="82" t="s">
        <v>389</v>
      </c>
      <c r="B229" s="1" t="s">
        <v>390</v>
      </c>
      <c r="C229" s="80" t="s">
        <v>101</v>
      </c>
      <c r="D229" s="81">
        <v>2</v>
      </c>
      <c r="E229" s="40"/>
      <c r="F229" s="62">
        <f t="shared" si="3"/>
        <v>0</v>
      </c>
    </row>
    <row r="230" spans="1:10">
      <c r="A230" s="82" t="s">
        <v>391</v>
      </c>
      <c r="B230" s="1" t="s">
        <v>392</v>
      </c>
      <c r="C230" s="80" t="s">
        <v>101</v>
      </c>
      <c r="D230" s="81">
        <v>1</v>
      </c>
      <c r="E230" s="40"/>
      <c r="F230" s="62">
        <f t="shared" si="3"/>
        <v>0</v>
      </c>
    </row>
    <row r="231" spans="1:10">
      <c r="A231" s="82" t="s">
        <v>393</v>
      </c>
      <c r="B231" s="1" t="s">
        <v>394</v>
      </c>
      <c r="C231" s="80" t="s">
        <v>101</v>
      </c>
      <c r="D231" s="81">
        <v>2</v>
      </c>
      <c r="E231" s="40"/>
      <c r="F231" s="62">
        <f t="shared" si="3"/>
        <v>0</v>
      </c>
    </row>
    <row r="232" spans="1:10">
      <c r="A232" s="82" t="s">
        <v>395</v>
      </c>
      <c r="B232" s="1" t="s">
        <v>396</v>
      </c>
      <c r="C232" s="80" t="s">
        <v>101</v>
      </c>
      <c r="D232" s="81">
        <v>1</v>
      </c>
      <c r="E232" s="40"/>
      <c r="F232" s="62">
        <f t="shared" si="3"/>
        <v>0</v>
      </c>
    </row>
    <row r="233" spans="1:10">
      <c r="A233" s="82" t="s">
        <v>397</v>
      </c>
      <c r="B233" s="1" t="s">
        <v>398</v>
      </c>
      <c r="C233" s="80" t="s">
        <v>101</v>
      </c>
      <c r="D233" s="81">
        <v>6</v>
      </c>
      <c r="E233" s="40"/>
      <c r="F233" s="62">
        <f t="shared" si="3"/>
        <v>0</v>
      </c>
    </row>
    <row r="234" spans="1:10">
      <c r="A234" s="82" t="s">
        <v>399</v>
      </c>
      <c r="B234" s="1" t="s">
        <v>400</v>
      </c>
      <c r="C234" s="80" t="s">
        <v>101</v>
      </c>
      <c r="D234" s="81">
        <v>1</v>
      </c>
      <c r="E234" s="40"/>
      <c r="F234" s="62">
        <f t="shared" si="3"/>
        <v>0</v>
      </c>
    </row>
    <row r="235" spans="1:10">
      <c r="A235" s="82" t="s">
        <v>401</v>
      </c>
      <c r="B235" s="1" t="s">
        <v>402</v>
      </c>
      <c r="C235" s="80" t="s">
        <v>101</v>
      </c>
      <c r="D235" s="81">
        <v>2</v>
      </c>
      <c r="E235" s="40"/>
      <c r="F235" s="62">
        <f t="shared" si="3"/>
        <v>0</v>
      </c>
    </row>
    <row r="236" spans="1:10">
      <c r="A236" s="82" t="s">
        <v>403</v>
      </c>
      <c r="B236" s="1" t="s">
        <v>404</v>
      </c>
      <c r="C236" s="80" t="s">
        <v>101</v>
      </c>
      <c r="D236" s="81">
        <v>2</v>
      </c>
      <c r="E236" s="40"/>
      <c r="F236" s="62">
        <f t="shared" si="3"/>
        <v>0</v>
      </c>
    </row>
    <row r="237" spans="1:10" ht="42">
      <c r="A237" s="82" t="s">
        <v>405</v>
      </c>
      <c r="B237" s="1" t="s">
        <v>406</v>
      </c>
      <c r="C237" s="80"/>
      <c r="D237" s="81"/>
      <c r="E237" s="40"/>
      <c r="F237" s="62">
        <f t="shared" si="3"/>
        <v>0</v>
      </c>
      <c r="J237" s="63"/>
    </row>
    <row r="238" spans="1:10">
      <c r="A238" s="82" t="s">
        <v>407</v>
      </c>
      <c r="B238" s="1" t="s">
        <v>408</v>
      </c>
      <c r="C238" s="80" t="s">
        <v>101</v>
      </c>
      <c r="D238" s="81">
        <v>2</v>
      </c>
      <c r="E238" s="40"/>
      <c r="F238" s="62">
        <f t="shared" si="3"/>
        <v>0</v>
      </c>
    </row>
    <row r="239" spans="1:10" ht="42">
      <c r="A239" s="82" t="s">
        <v>409</v>
      </c>
      <c r="B239" s="86" t="s">
        <v>410</v>
      </c>
      <c r="C239" s="80" t="s">
        <v>113</v>
      </c>
      <c r="D239" s="81">
        <v>20</v>
      </c>
      <c r="E239" s="40"/>
      <c r="F239" s="62">
        <f t="shared" si="3"/>
        <v>0</v>
      </c>
    </row>
    <row r="240" spans="1:10">
      <c r="A240" s="78" t="s">
        <v>411</v>
      </c>
      <c r="B240" s="79" t="s">
        <v>412</v>
      </c>
      <c r="C240" s="80"/>
      <c r="D240" s="81"/>
      <c r="E240" s="40"/>
      <c r="F240" s="62">
        <f t="shared" si="3"/>
        <v>0</v>
      </c>
    </row>
    <row r="241" spans="1:6" ht="63">
      <c r="A241" s="82" t="s">
        <v>413</v>
      </c>
      <c r="B241" s="86" t="s">
        <v>414</v>
      </c>
      <c r="C241" s="80"/>
      <c r="D241" s="81"/>
      <c r="E241" s="40"/>
      <c r="F241" s="62">
        <f t="shared" si="3"/>
        <v>0</v>
      </c>
    </row>
    <row r="242" spans="1:6" ht="21">
      <c r="A242" s="82" t="s">
        <v>415</v>
      </c>
      <c r="B242" s="86" t="s">
        <v>416</v>
      </c>
      <c r="C242" s="80" t="s">
        <v>101</v>
      </c>
      <c r="D242" s="81">
        <v>2</v>
      </c>
      <c r="E242" s="40"/>
      <c r="F242" s="62">
        <f t="shared" ref="F242:F300" si="4">D242*E242</f>
        <v>0</v>
      </c>
    </row>
    <row r="243" spans="1:6" ht="31.5">
      <c r="A243" s="88" t="s">
        <v>417</v>
      </c>
      <c r="B243" s="86" t="s">
        <v>418</v>
      </c>
      <c r="C243" s="80" t="s">
        <v>101</v>
      </c>
      <c r="D243" s="81">
        <v>11</v>
      </c>
      <c r="E243" s="40"/>
      <c r="F243" s="62">
        <f t="shared" si="4"/>
        <v>0</v>
      </c>
    </row>
    <row r="244" spans="1:6" ht="42">
      <c r="A244" s="82" t="s">
        <v>419</v>
      </c>
      <c r="B244" s="86" t="s">
        <v>420</v>
      </c>
      <c r="C244" s="80" t="s">
        <v>101</v>
      </c>
      <c r="D244" s="81">
        <v>1</v>
      </c>
      <c r="E244" s="40"/>
      <c r="F244" s="62">
        <f t="shared" si="4"/>
        <v>0</v>
      </c>
    </row>
    <row r="245" spans="1:6" ht="31.5">
      <c r="A245" s="70" t="s">
        <v>421</v>
      </c>
      <c r="B245" s="71" t="s">
        <v>422</v>
      </c>
      <c r="C245" s="2" t="s">
        <v>101</v>
      </c>
      <c r="D245" s="3">
        <v>1</v>
      </c>
      <c r="E245" s="40"/>
      <c r="F245" s="62">
        <f t="shared" si="4"/>
        <v>0</v>
      </c>
    </row>
    <row r="246" spans="1:6" ht="31.5">
      <c r="A246" s="70" t="s">
        <v>423</v>
      </c>
      <c r="B246" s="71" t="s">
        <v>424</v>
      </c>
      <c r="C246" s="2" t="s">
        <v>101</v>
      </c>
      <c r="D246" s="3">
        <v>1</v>
      </c>
      <c r="E246" s="40"/>
      <c r="F246" s="62">
        <f t="shared" si="4"/>
        <v>0</v>
      </c>
    </row>
    <row r="247" spans="1:6" ht="21">
      <c r="A247" s="82" t="s">
        <v>425</v>
      </c>
      <c r="B247" s="86" t="s">
        <v>426</v>
      </c>
      <c r="C247" s="80" t="s">
        <v>101</v>
      </c>
      <c r="D247" s="81">
        <v>2</v>
      </c>
      <c r="E247" s="40"/>
      <c r="F247" s="62">
        <f t="shared" si="4"/>
        <v>0</v>
      </c>
    </row>
    <row r="248" spans="1:6" ht="21">
      <c r="A248" s="82" t="s">
        <v>427</v>
      </c>
      <c r="B248" s="86" t="s">
        <v>428</v>
      </c>
      <c r="C248" s="80" t="s">
        <v>101</v>
      </c>
      <c r="D248" s="81">
        <v>2</v>
      </c>
      <c r="E248" s="40"/>
      <c r="F248" s="62">
        <f t="shared" si="4"/>
        <v>0</v>
      </c>
    </row>
    <row r="249" spans="1:6" ht="42">
      <c r="A249" s="82" t="s">
        <v>429</v>
      </c>
      <c r="B249" s="86" t="s">
        <v>430</v>
      </c>
      <c r="C249" s="80" t="s">
        <v>101</v>
      </c>
      <c r="D249" s="81">
        <v>1</v>
      </c>
      <c r="E249" s="40"/>
      <c r="F249" s="62">
        <f t="shared" si="4"/>
        <v>0</v>
      </c>
    </row>
    <row r="250" spans="1:6">
      <c r="A250" s="78" t="s">
        <v>431</v>
      </c>
      <c r="B250" s="79" t="s">
        <v>195</v>
      </c>
      <c r="C250" s="89"/>
      <c r="D250" s="90"/>
      <c r="E250" s="40"/>
      <c r="F250" s="62">
        <f t="shared" si="4"/>
        <v>0</v>
      </c>
    </row>
    <row r="251" spans="1:6" ht="52.5">
      <c r="A251" s="82" t="s">
        <v>432</v>
      </c>
      <c r="B251" s="86" t="s">
        <v>433</v>
      </c>
      <c r="C251" s="89"/>
      <c r="D251" s="90"/>
      <c r="E251" s="40"/>
      <c r="F251" s="62">
        <f t="shared" si="4"/>
        <v>0</v>
      </c>
    </row>
    <row r="252" spans="1:6">
      <c r="A252" s="82" t="s">
        <v>434</v>
      </c>
      <c r="B252" s="86" t="s">
        <v>435</v>
      </c>
      <c r="C252" s="89" t="s">
        <v>101</v>
      </c>
      <c r="D252" s="90">
        <v>3</v>
      </c>
      <c r="E252" s="40"/>
      <c r="F252" s="62">
        <f t="shared" si="4"/>
        <v>0</v>
      </c>
    </row>
    <row r="253" spans="1:6" ht="84">
      <c r="A253" s="82" t="s">
        <v>436</v>
      </c>
      <c r="B253" s="86" t="s">
        <v>437</v>
      </c>
      <c r="C253" s="91" t="s">
        <v>113</v>
      </c>
      <c r="D253" s="92">
        <v>100</v>
      </c>
      <c r="E253" s="93"/>
      <c r="F253" s="62">
        <f t="shared" si="4"/>
        <v>0</v>
      </c>
    </row>
    <row r="254" spans="1:6" ht="63">
      <c r="A254" s="82" t="s">
        <v>438</v>
      </c>
      <c r="B254" s="86" t="s">
        <v>439</v>
      </c>
      <c r="C254" s="91" t="s">
        <v>94</v>
      </c>
      <c r="D254" s="92">
        <v>1</v>
      </c>
      <c r="E254" s="94"/>
      <c r="F254" s="62">
        <f t="shared" si="4"/>
        <v>0</v>
      </c>
    </row>
    <row r="255" spans="1:6" ht="63">
      <c r="A255" s="82" t="s">
        <v>440</v>
      </c>
      <c r="B255" s="86" t="s">
        <v>441</v>
      </c>
      <c r="C255" s="91" t="s">
        <v>101</v>
      </c>
      <c r="D255" s="92">
        <v>1</v>
      </c>
      <c r="E255" s="93"/>
      <c r="F255" s="62">
        <f t="shared" si="4"/>
        <v>0</v>
      </c>
    </row>
    <row r="256" spans="1:6" ht="21">
      <c r="A256" s="95">
        <v>5</v>
      </c>
      <c r="B256" s="96" t="s">
        <v>22</v>
      </c>
      <c r="C256" s="66"/>
      <c r="D256" s="67"/>
      <c r="E256" s="68"/>
      <c r="F256" s="69">
        <f>SUM(F257:F300)</f>
        <v>0</v>
      </c>
    </row>
    <row r="257" spans="1:8">
      <c r="A257" s="72" t="s">
        <v>442</v>
      </c>
      <c r="B257" s="43" t="s">
        <v>443</v>
      </c>
      <c r="D257" s="97"/>
      <c r="E257" s="40"/>
      <c r="F257" s="62">
        <f t="shared" si="4"/>
        <v>0</v>
      </c>
    </row>
    <row r="258" spans="1:8" ht="63">
      <c r="A258" s="61" t="s">
        <v>444</v>
      </c>
      <c r="B258" s="1" t="s">
        <v>445</v>
      </c>
      <c r="D258" s="97"/>
      <c r="E258" s="40"/>
      <c r="F258" s="62">
        <f t="shared" si="4"/>
        <v>0</v>
      </c>
    </row>
    <row r="259" spans="1:8">
      <c r="A259" s="98" t="s">
        <v>446</v>
      </c>
      <c r="B259" s="1" t="s">
        <v>447</v>
      </c>
      <c r="C259" s="2" t="s">
        <v>198</v>
      </c>
      <c r="D259" s="99">
        <v>137</v>
      </c>
      <c r="E259" s="100"/>
      <c r="F259" s="62">
        <f t="shared" si="4"/>
        <v>0</v>
      </c>
      <c r="H259" s="5"/>
    </row>
    <row r="260" spans="1:8" ht="63">
      <c r="A260" s="98" t="s">
        <v>448</v>
      </c>
      <c r="B260" s="1" t="s">
        <v>449</v>
      </c>
      <c r="D260" s="99"/>
      <c r="E260" s="100"/>
      <c r="F260" s="62">
        <f t="shared" si="4"/>
        <v>0</v>
      </c>
    </row>
    <row r="261" spans="1:8">
      <c r="A261" s="98" t="s">
        <v>450</v>
      </c>
      <c r="B261" s="1" t="s">
        <v>447</v>
      </c>
      <c r="C261" s="2" t="s">
        <v>198</v>
      </c>
      <c r="D261" s="99">
        <v>149</v>
      </c>
      <c r="E261" s="40"/>
      <c r="F261" s="62">
        <f t="shared" si="4"/>
        <v>0</v>
      </c>
    </row>
    <row r="262" spans="1:8" ht="42">
      <c r="A262" s="61" t="s">
        <v>451</v>
      </c>
      <c r="B262" s="1" t="s">
        <v>452</v>
      </c>
      <c r="D262" s="97"/>
      <c r="E262" s="40"/>
      <c r="F262" s="62">
        <f t="shared" si="4"/>
        <v>0</v>
      </c>
    </row>
    <row r="263" spans="1:8">
      <c r="A263" s="61" t="s">
        <v>453</v>
      </c>
      <c r="B263" s="1" t="s">
        <v>447</v>
      </c>
      <c r="C263" s="101" t="s">
        <v>101</v>
      </c>
      <c r="D263" s="99">
        <v>12</v>
      </c>
      <c r="E263" s="100"/>
      <c r="F263" s="62">
        <f t="shared" si="4"/>
        <v>0</v>
      </c>
    </row>
    <row r="264" spans="1:8" ht="31.5">
      <c r="A264" s="61" t="s">
        <v>454</v>
      </c>
      <c r="B264" s="1" t="s">
        <v>455</v>
      </c>
      <c r="C264" s="101" t="s">
        <v>101</v>
      </c>
      <c r="D264" s="99">
        <v>20</v>
      </c>
      <c r="E264" s="100"/>
      <c r="F264" s="62">
        <f t="shared" si="4"/>
        <v>0</v>
      </c>
    </row>
    <row r="265" spans="1:8" ht="31.5">
      <c r="A265" s="61" t="s">
        <v>456</v>
      </c>
      <c r="B265" s="1" t="s">
        <v>457</v>
      </c>
      <c r="C265" s="101" t="s">
        <v>458</v>
      </c>
      <c r="D265" s="99">
        <v>1</v>
      </c>
      <c r="E265" s="100"/>
      <c r="F265" s="62">
        <f t="shared" si="4"/>
        <v>0</v>
      </c>
    </row>
    <row r="266" spans="1:8" ht="42">
      <c r="A266" s="70" t="s">
        <v>459</v>
      </c>
      <c r="B266" s="71" t="s">
        <v>460</v>
      </c>
      <c r="C266" s="2" t="s">
        <v>101</v>
      </c>
      <c r="D266" s="3">
        <v>2</v>
      </c>
      <c r="E266" s="40"/>
      <c r="F266" s="62">
        <f t="shared" si="4"/>
        <v>0</v>
      </c>
    </row>
    <row r="267" spans="1:8" ht="21">
      <c r="A267" s="70" t="s">
        <v>461</v>
      </c>
      <c r="B267" s="71" t="s">
        <v>462</v>
      </c>
      <c r="C267" s="2" t="s">
        <v>458</v>
      </c>
      <c r="D267" s="3">
        <v>1</v>
      </c>
      <c r="E267" s="40"/>
      <c r="F267" s="62">
        <f t="shared" si="4"/>
        <v>0</v>
      </c>
    </row>
    <row r="268" spans="1:8" ht="31.5">
      <c r="A268" s="70" t="s">
        <v>463</v>
      </c>
      <c r="B268" s="71" t="s">
        <v>464</v>
      </c>
      <c r="C268" s="2" t="s">
        <v>458</v>
      </c>
      <c r="D268" s="3">
        <v>1</v>
      </c>
      <c r="E268" s="40"/>
      <c r="F268" s="62">
        <f t="shared" si="4"/>
        <v>0</v>
      </c>
    </row>
    <row r="269" spans="1:8" ht="21">
      <c r="A269" s="98" t="s">
        <v>465</v>
      </c>
      <c r="B269" s="1" t="s">
        <v>466</v>
      </c>
      <c r="C269" s="2" t="s">
        <v>458</v>
      </c>
      <c r="D269" s="99">
        <v>1</v>
      </c>
      <c r="E269" s="40"/>
      <c r="F269" s="62">
        <f t="shared" si="4"/>
        <v>0</v>
      </c>
    </row>
    <row r="270" spans="1:8">
      <c r="A270" s="72" t="s">
        <v>467</v>
      </c>
      <c r="B270" s="43" t="s">
        <v>468</v>
      </c>
      <c r="D270" s="97"/>
      <c r="E270" s="40"/>
      <c r="F270" s="62">
        <f t="shared" si="4"/>
        <v>0</v>
      </c>
    </row>
    <row r="271" spans="1:8" ht="63">
      <c r="A271" s="61" t="s">
        <v>469</v>
      </c>
      <c r="B271" s="1" t="s">
        <v>470</v>
      </c>
      <c r="D271" s="97"/>
      <c r="E271" s="40"/>
      <c r="F271" s="62">
        <f t="shared" si="4"/>
        <v>0</v>
      </c>
    </row>
    <row r="272" spans="1:8">
      <c r="A272" s="61" t="s">
        <v>471</v>
      </c>
      <c r="B272" s="1" t="s">
        <v>472</v>
      </c>
      <c r="C272" s="2" t="s">
        <v>198</v>
      </c>
      <c r="D272" s="97">
        <f>7*3</f>
        <v>21</v>
      </c>
      <c r="E272" s="40"/>
      <c r="F272" s="62">
        <f t="shared" si="4"/>
        <v>0</v>
      </c>
    </row>
    <row r="273" spans="1:6">
      <c r="A273" s="61" t="s">
        <v>473</v>
      </c>
      <c r="B273" s="1" t="s">
        <v>474</v>
      </c>
      <c r="C273" s="2" t="s">
        <v>198</v>
      </c>
      <c r="D273" s="97">
        <f>8*3</f>
        <v>24</v>
      </c>
      <c r="E273" s="40"/>
      <c r="F273" s="62">
        <f t="shared" si="4"/>
        <v>0</v>
      </c>
    </row>
    <row r="274" spans="1:6">
      <c r="A274" s="61" t="s">
        <v>475</v>
      </c>
      <c r="B274" s="1" t="s">
        <v>476</v>
      </c>
      <c r="C274" s="2" t="s">
        <v>198</v>
      </c>
      <c r="D274" s="97">
        <f>6.5*3</f>
        <v>19.5</v>
      </c>
      <c r="E274" s="40"/>
      <c r="F274" s="62">
        <f t="shared" si="4"/>
        <v>0</v>
      </c>
    </row>
    <row r="275" spans="1:6">
      <c r="A275" s="61" t="s">
        <v>477</v>
      </c>
      <c r="B275" s="1" t="s">
        <v>478</v>
      </c>
      <c r="C275" s="2" t="s">
        <v>198</v>
      </c>
      <c r="D275" s="97">
        <f>18.5*3</f>
        <v>55.5</v>
      </c>
      <c r="E275" s="40"/>
      <c r="F275" s="62">
        <f t="shared" si="4"/>
        <v>0</v>
      </c>
    </row>
    <row r="276" spans="1:6" ht="52.5">
      <c r="A276" s="61" t="s">
        <v>479</v>
      </c>
      <c r="B276" s="1" t="s">
        <v>480</v>
      </c>
      <c r="D276" s="97"/>
      <c r="E276" s="40"/>
      <c r="F276" s="62">
        <f t="shared" si="4"/>
        <v>0</v>
      </c>
    </row>
    <row r="277" spans="1:6">
      <c r="A277" s="61" t="s">
        <v>481</v>
      </c>
      <c r="B277" s="1" t="s">
        <v>482</v>
      </c>
      <c r="C277" s="2" t="s">
        <v>198</v>
      </c>
      <c r="D277" s="97">
        <f>6.5*3</f>
        <v>19.5</v>
      </c>
      <c r="E277" s="40"/>
      <c r="F277" s="62">
        <f t="shared" si="4"/>
        <v>0</v>
      </c>
    </row>
    <row r="278" spans="1:6" ht="63">
      <c r="A278" s="61" t="s">
        <v>483</v>
      </c>
      <c r="B278" s="1" t="s">
        <v>484</v>
      </c>
      <c r="D278" s="97"/>
      <c r="E278" s="40"/>
      <c r="F278" s="62">
        <f t="shared" si="4"/>
        <v>0</v>
      </c>
    </row>
    <row r="279" spans="1:6">
      <c r="A279" s="61" t="s">
        <v>485</v>
      </c>
      <c r="B279" s="1" t="s">
        <v>476</v>
      </c>
      <c r="C279" s="2" t="s">
        <v>198</v>
      </c>
      <c r="D279" s="97">
        <v>5</v>
      </c>
      <c r="E279" s="40"/>
      <c r="F279" s="62">
        <f t="shared" si="4"/>
        <v>0</v>
      </c>
    </row>
    <row r="280" spans="1:6" ht="63">
      <c r="A280" s="61" t="s">
        <v>486</v>
      </c>
      <c r="B280" s="1" t="s">
        <v>487</v>
      </c>
      <c r="D280" s="97"/>
      <c r="E280" s="40"/>
      <c r="F280" s="62">
        <f t="shared" si="4"/>
        <v>0</v>
      </c>
    </row>
    <row r="281" spans="1:6">
      <c r="A281" s="61" t="s">
        <v>488</v>
      </c>
      <c r="B281" s="1" t="s">
        <v>489</v>
      </c>
      <c r="C281" s="2" t="s">
        <v>198</v>
      </c>
      <c r="D281" s="97">
        <f>3.5*3</f>
        <v>10.5</v>
      </c>
      <c r="E281" s="40"/>
      <c r="F281" s="62">
        <f t="shared" si="4"/>
        <v>0</v>
      </c>
    </row>
    <row r="282" spans="1:6" ht="31.5">
      <c r="A282" s="70" t="s">
        <v>490</v>
      </c>
      <c r="B282" s="71" t="s">
        <v>491</v>
      </c>
      <c r="C282" s="2" t="s">
        <v>101</v>
      </c>
      <c r="D282" s="3">
        <v>4</v>
      </c>
      <c r="E282" s="40"/>
      <c r="F282" s="62">
        <f t="shared" si="4"/>
        <v>0</v>
      </c>
    </row>
    <row r="283" spans="1:6" ht="52.5">
      <c r="A283" s="61" t="s">
        <v>492</v>
      </c>
      <c r="B283" s="1" t="s">
        <v>493</v>
      </c>
      <c r="C283" s="2" t="s">
        <v>101</v>
      </c>
      <c r="D283" s="97">
        <v>1</v>
      </c>
      <c r="E283" s="40"/>
      <c r="F283" s="62">
        <f t="shared" si="4"/>
        <v>0</v>
      </c>
    </row>
    <row r="284" spans="1:6" ht="31.5">
      <c r="A284" s="61" t="s">
        <v>494</v>
      </c>
      <c r="B284" s="1" t="s">
        <v>495</v>
      </c>
      <c r="C284" s="2" t="s">
        <v>198</v>
      </c>
      <c r="D284" s="97">
        <v>4</v>
      </c>
      <c r="E284" s="40"/>
      <c r="F284" s="62">
        <f t="shared" si="4"/>
        <v>0</v>
      </c>
    </row>
    <row r="285" spans="1:6" ht="21">
      <c r="A285" s="61" t="s">
        <v>496</v>
      </c>
      <c r="B285" s="1" t="s">
        <v>497</v>
      </c>
      <c r="C285" s="2" t="s">
        <v>101</v>
      </c>
      <c r="D285" s="97">
        <v>1</v>
      </c>
      <c r="E285" s="40"/>
      <c r="F285" s="62">
        <f t="shared" si="4"/>
        <v>0</v>
      </c>
    </row>
    <row r="286" spans="1:6" ht="63">
      <c r="A286" s="61" t="s">
        <v>498</v>
      </c>
      <c r="B286" s="1" t="s">
        <v>499</v>
      </c>
      <c r="D286" s="97"/>
      <c r="E286" s="40"/>
      <c r="F286" s="62">
        <f t="shared" si="4"/>
        <v>0</v>
      </c>
    </row>
    <row r="287" spans="1:6">
      <c r="A287" s="61" t="s">
        <v>500</v>
      </c>
      <c r="B287" s="1" t="s">
        <v>501</v>
      </c>
      <c r="C287" s="2" t="s">
        <v>198</v>
      </c>
      <c r="D287" s="97">
        <f>25*3</f>
        <v>75</v>
      </c>
      <c r="E287" s="40"/>
      <c r="F287" s="62">
        <f t="shared" si="4"/>
        <v>0</v>
      </c>
    </row>
    <row r="288" spans="1:6" ht="31.5">
      <c r="A288" s="70" t="s">
        <v>498</v>
      </c>
      <c r="B288" s="71" t="s">
        <v>502</v>
      </c>
      <c r="C288" s="2" t="s">
        <v>101</v>
      </c>
      <c r="D288" s="3">
        <v>2</v>
      </c>
      <c r="E288" s="40"/>
      <c r="F288" s="62">
        <f t="shared" si="4"/>
        <v>0</v>
      </c>
    </row>
    <row r="289" spans="1:6" ht="21">
      <c r="A289" s="70" t="s">
        <v>503</v>
      </c>
      <c r="B289" s="71" t="s">
        <v>504</v>
      </c>
      <c r="C289" s="2" t="s">
        <v>458</v>
      </c>
      <c r="D289" s="3">
        <v>1</v>
      </c>
      <c r="E289" s="40"/>
      <c r="F289" s="62">
        <f t="shared" si="4"/>
        <v>0</v>
      </c>
    </row>
    <row r="290" spans="1:6" ht="31.5">
      <c r="A290" s="70" t="s">
        <v>505</v>
      </c>
      <c r="B290" s="71" t="s">
        <v>464</v>
      </c>
      <c r="C290" s="2" t="s">
        <v>458</v>
      </c>
      <c r="D290" s="3">
        <v>1</v>
      </c>
      <c r="E290" s="40"/>
      <c r="F290" s="62">
        <f t="shared" si="4"/>
        <v>0</v>
      </c>
    </row>
    <row r="291" spans="1:6">
      <c r="A291" s="72" t="s">
        <v>506</v>
      </c>
      <c r="B291" s="43" t="s">
        <v>507</v>
      </c>
      <c r="D291" s="97"/>
      <c r="E291" s="40"/>
      <c r="F291" s="62">
        <f t="shared" si="4"/>
        <v>0</v>
      </c>
    </row>
    <row r="292" spans="1:6" ht="42">
      <c r="A292" s="61" t="s">
        <v>508</v>
      </c>
      <c r="B292" s="1" t="s">
        <v>509</v>
      </c>
      <c r="D292" s="97"/>
      <c r="E292" s="40"/>
      <c r="F292" s="62">
        <f t="shared" si="4"/>
        <v>0</v>
      </c>
    </row>
    <row r="293" spans="1:6">
      <c r="A293" s="61" t="s">
        <v>510</v>
      </c>
      <c r="B293" s="1" t="s">
        <v>511</v>
      </c>
      <c r="C293" s="2" t="s">
        <v>198</v>
      </c>
      <c r="D293" s="97">
        <v>3.5</v>
      </c>
      <c r="E293" s="40"/>
      <c r="F293" s="62">
        <f t="shared" si="4"/>
        <v>0</v>
      </c>
    </row>
    <row r="294" spans="1:6" ht="31.5">
      <c r="A294" s="61" t="s">
        <v>512</v>
      </c>
      <c r="B294" s="1" t="s">
        <v>513</v>
      </c>
      <c r="D294" s="97"/>
      <c r="E294" s="40"/>
      <c r="F294" s="62">
        <f t="shared" si="4"/>
        <v>0</v>
      </c>
    </row>
    <row r="295" spans="1:6">
      <c r="A295" s="61" t="s">
        <v>514</v>
      </c>
      <c r="B295" s="1" t="s">
        <v>476</v>
      </c>
      <c r="C295" s="2" t="s">
        <v>101</v>
      </c>
      <c r="D295" s="97">
        <v>2</v>
      </c>
      <c r="E295" s="40"/>
      <c r="F295" s="62">
        <f t="shared" si="4"/>
        <v>0</v>
      </c>
    </row>
    <row r="296" spans="1:6" ht="42">
      <c r="A296" s="61" t="s">
        <v>515</v>
      </c>
      <c r="B296" s="1" t="s">
        <v>516</v>
      </c>
      <c r="C296" s="2" t="s">
        <v>101</v>
      </c>
      <c r="D296" s="97">
        <v>1</v>
      </c>
      <c r="E296" s="40"/>
      <c r="F296" s="62">
        <f t="shared" si="4"/>
        <v>0</v>
      </c>
    </row>
    <row r="297" spans="1:6" ht="31.5">
      <c r="A297" s="61" t="s">
        <v>517</v>
      </c>
      <c r="B297" s="1" t="s">
        <v>518</v>
      </c>
      <c r="C297" s="2" t="s">
        <v>101</v>
      </c>
      <c r="D297" s="97">
        <v>1</v>
      </c>
      <c r="E297" s="40"/>
      <c r="F297" s="62">
        <f t="shared" si="4"/>
        <v>0</v>
      </c>
    </row>
    <row r="298" spans="1:6" ht="31.5">
      <c r="A298" s="61" t="s">
        <v>519</v>
      </c>
      <c r="B298" s="1" t="s">
        <v>520</v>
      </c>
      <c r="C298" s="2" t="s">
        <v>101</v>
      </c>
      <c r="D298" s="97">
        <v>2</v>
      </c>
      <c r="E298" s="40"/>
      <c r="F298" s="62">
        <f t="shared" si="4"/>
        <v>0</v>
      </c>
    </row>
    <row r="299" spans="1:6" ht="21">
      <c r="A299" s="61" t="s">
        <v>521</v>
      </c>
      <c r="B299" s="1" t="s">
        <v>522</v>
      </c>
      <c r="C299" s="2" t="s">
        <v>458</v>
      </c>
      <c r="D299" s="97">
        <v>1</v>
      </c>
      <c r="E299" s="40"/>
      <c r="F299" s="62">
        <f t="shared" si="4"/>
        <v>0</v>
      </c>
    </row>
    <row r="300" spans="1:6" ht="21">
      <c r="A300" s="61" t="s">
        <v>523</v>
      </c>
      <c r="B300" s="1" t="s">
        <v>524</v>
      </c>
      <c r="C300" s="2" t="s">
        <v>458</v>
      </c>
      <c r="D300" s="97">
        <v>1</v>
      </c>
      <c r="E300" s="40"/>
      <c r="F300" s="62">
        <f t="shared" si="4"/>
        <v>0</v>
      </c>
    </row>
    <row r="301" spans="1:6">
      <c r="A301" s="64">
        <v>6</v>
      </c>
      <c r="B301" s="65" t="s">
        <v>23</v>
      </c>
      <c r="C301" s="66"/>
      <c r="D301" s="67"/>
      <c r="E301" s="68"/>
      <c r="F301" s="69">
        <f>SUM(F302:F410)</f>
        <v>0</v>
      </c>
    </row>
    <row r="302" spans="1:6" ht="42">
      <c r="A302" s="61" t="s">
        <v>525</v>
      </c>
      <c r="B302" s="1" t="s">
        <v>526</v>
      </c>
      <c r="D302" s="97"/>
      <c r="E302" s="102"/>
      <c r="F302" s="62">
        <f t="shared" ref="F302:F365" si="5">D302*E302</f>
        <v>0</v>
      </c>
    </row>
    <row r="303" spans="1:6">
      <c r="A303" s="72">
        <v>6</v>
      </c>
      <c r="B303" s="43" t="s">
        <v>23</v>
      </c>
      <c r="D303" s="97"/>
      <c r="E303" s="40"/>
      <c r="F303" s="62">
        <f t="shared" si="5"/>
        <v>0</v>
      </c>
    </row>
    <row r="304" spans="1:6">
      <c r="A304" s="72" t="s">
        <v>527</v>
      </c>
      <c r="B304" s="43" t="s">
        <v>528</v>
      </c>
      <c r="D304" s="97"/>
      <c r="E304" s="40"/>
      <c r="F304" s="62">
        <f t="shared" si="5"/>
        <v>0</v>
      </c>
    </row>
    <row r="305" spans="1:6" ht="31.5">
      <c r="A305" s="61" t="s">
        <v>529</v>
      </c>
      <c r="B305" s="1" t="s">
        <v>530</v>
      </c>
      <c r="D305" s="97"/>
      <c r="E305" s="102"/>
      <c r="F305" s="62">
        <f t="shared" si="5"/>
        <v>0</v>
      </c>
    </row>
    <row r="306" spans="1:6">
      <c r="A306" s="61" t="s">
        <v>531</v>
      </c>
      <c r="B306" s="1" t="s">
        <v>532</v>
      </c>
      <c r="C306" s="2" t="s">
        <v>533</v>
      </c>
      <c r="D306" s="97">
        <v>50</v>
      </c>
      <c r="E306" s="102"/>
      <c r="F306" s="62">
        <f t="shared" si="5"/>
        <v>0</v>
      </c>
    </row>
    <row r="307" spans="1:6">
      <c r="A307" s="61" t="s">
        <v>534</v>
      </c>
      <c r="B307" s="1" t="s">
        <v>535</v>
      </c>
      <c r="C307" s="2" t="s">
        <v>533</v>
      </c>
      <c r="D307" s="97">
        <v>20</v>
      </c>
      <c r="E307" s="102"/>
      <c r="F307" s="62">
        <f t="shared" si="5"/>
        <v>0</v>
      </c>
    </row>
    <row r="308" spans="1:6">
      <c r="A308" s="61" t="s">
        <v>536</v>
      </c>
      <c r="B308" s="1" t="s">
        <v>537</v>
      </c>
      <c r="C308" s="2" t="s">
        <v>533</v>
      </c>
      <c r="D308" s="97">
        <v>120</v>
      </c>
      <c r="E308" s="102"/>
      <c r="F308" s="62">
        <f t="shared" si="5"/>
        <v>0</v>
      </c>
    </row>
    <row r="309" spans="1:6">
      <c r="A309" s="61" t="s">
        <v>538</v>
      </c>
      <c r="B309" s="1" t="s">
        <v>539</v>
      </c>
      <c r="C309" s="2" t="s">
        <v>533</v>
      </c>
      <c r="D309" s="97">
        <v>20</v>
      </c>
      <c r="E309" s="102"/>
      <c r="F309" s="62">
        <f t="shared" si="5"/>
        <v>0</v>
      </c>
    </row>
    <row r="310" spans="1:6">
      <c r="A310" s="61" t="s">
        <v>540</v>
      </c>
      <c r="B310" s="1" t="s">
        <v>541</v>
      </c>
      <c r="C310" s="2" t="s">
        <v>533</v>
      </c>
      <c r="D310" s="97">
        <v>150</v>
      </c>
      <c r="E310" s="102"/>
      <c r="F310" s="62">
        <f t="shared" si="5"/>
        <v>0</v>
      </c>
    </row>
    <row r="311" spans="1:6">
      <c r="A311" s="61" t="s">
        <v>542</v>
      </c>
      <c r="B311" s="1" t="s">
        <v>543</v>
      </c>
      <c r="C311" s="2" t="s">
        <v>533</v>
      </c>
      <c r="D311" s="97">
        <v>100</v>
      </c>
      <c r="E311" s="102"/>
      <c r="F311" s="62">
        <f t="shared" si="5"/>
        <v>0</v>
      </c>
    </row>
    <row r="312" spans="1:6" ht="31.5">
      <c r="A312" s="61" t="s">
        <v>544</v>
      </c>
      <c r="B312" s="1" t="s">
        <v>545</v>
      </c>
      <c r="D312" s="97"/>
      <c r="E312" s="40"/>
      <c r="F312" s="62">
        <f t="shared" si="5"/>
        <v>0</v>
      </c>
    </row>
    <row r="313" spans="1:6">
      <c r="A313" s="61" t="s">
        <v>546</v>
      </c>
      <c r="B313" s="1" t="s">
        <v>547</v>
      </c>
      <c r="C313" s="2" t="s">
        <v>533</v>
      </c>
      <c r="D313" s="97">
        <v>100</v>
      </c>
      <c r="E313" s="102"/>
      <c r="F313" s="62">
        <f t="shared" si="5"/>
        <v>0</v>
      </c>
    </row>
    <row r="314" spans="1:6">
      <c r="A314" s="61" t="s">
        <v>548</v>
      </c>
      <c r="B314" s="1" t="s">
        <v>549</v>
      </c>
      <c r="C314" s="2" t="s">
        <v>533</v>
      </c>
      <c r="D314" s="97">
        <v>80</v>
      </c>
      <c r="E314" s="102"/>
      <c r="F314" s="62">
        <f t="shared" si="5"/>
        <v>0</v>
      </c>
    </row>
    <row r="315" spans="1:6">
      <c r="A315" s="61" t="s">
        <v>550</v>
      </c>
      <c r="B315" s="1" t="s">
        <v>551</v>
      </c>
      <c r="C315" s="2" t="s">
        <v>533</v>
      </c>
      <c r="D315" s="97">
        <v>120</v>
      </c>
      <c r="E315" s="102"/>
      <c r="F315" s="62">
        <f t="shared" si="5"/>
        <v>0</v>
      </c>
    </row>
    <row r="316" spans="1:6" ht="31.5">
      <c r="A316" s="61" t="s">
        <v>552</v>
      </c>
      <c r="B316" s="1" t="s">
        <v>553</v>
      </c>
      <c r="D316" s="97"/>
      <c r="E316" s="102"/>
      <c r="F316" s="62">
        <f t="shared" si="5"/>
        <v>0</v>
      </c>
    </row>
    <row r="317" spans="1:6">
      <c r="A317" s="61" t="s">
        <v>554</v>
      </c>
      <c r="B317" s="1" t="s">
        <v>555</v>
      </c>
      <c r="C317" s="2" t="s">
        <v>101</v>
      </c>
      <c r="D317" s="97">
        <v>1</v>
      </c>
      <c r="E317" s="102"/>
      <c r="F317" s="62">
        <f t="shared" si="5"/>
        <v>0</v>
      </c>
    </row>
    <row r="318" spans="1:6">
      <c r="A318" s="61" t="s">
        <v>556</v>
      </c>
      <c r="B318" s="1" t="s">
        <v>557</v>
      </c>
      <c r="C318" s="2" t="s">
        <v>101</v>
      </c>
      <c r="D318" s="97">
        <v>1</v>
      </c>
      <c r="E318" s="102"/>
      <c r="F318" s="62">
        <f t="shared" si="5"/>
        <v>0</v>
      </c>
    </row>
    <row r="319" spans="1:6">
      <c r="A319" s="61" t="s">
        <v>558</v>
      </c>
      <c r="B319" s="1" t="s">
        <v>559</v>
      </c>
      <c r="C319" s="2" t="s">
        <v>101</v>
      </c>
      <c r="D319" s="97">
        <v>1</v>
      </c>
      <c r="E319" s="102"/>
      <c r="F319" s="62">
        <f t="shared" si="5"/>
        <v>0</v>
      </c>
    </row>
    <row r="320" spans="1:6" ht="73.5">
      <c r="A320" s="61" t="s">
        <v>560</v>
      </c>
      <c r="B320" s="1" t="s">
        <v>561</v>
      </c>
      <c r="D320" s="97"/>
      <c r="E320" s="102"/>
      <c r="F320" s="62">
        <f t="shared" si="5"/>
        <v>0</v>
      </c>
    </row>
    <row r="321" spans="1:6" ht="42">
      <c r="A321" s="61" t="s">
        <v>562</v>
      </c>
      <c r="B321" s="1" t="s">
        <v>563</v>
      </c>
      <c r="C321" s="2" t="s">
        <v>101</v>
      </c>
      <c r="D321" s="97">
        <v>1</v>
      </c>
      <c r="E321" s="102"/>
      <c r="F321" s="62">
        <f t="shared" si="5"/>
        <v>0</v>
      </c>
    </row>
    <row r="322" spans="1:6" ht="21">
      <c r="A322" s="61" t="s">
        <v>564</v>
      </c>
      <c r="B322" s="1" t="s">
        <v>565</v>
      </c>
      <c r="C322" s="2" t="s">
        <v>101</v>
      </c>
      <c r="D322" s="97">
        <v>1</v>
      </c>
      <c r="E322" s="102"/>
      <c r="F322" s="62">
        <f t="shared" si="5"/>
        <v>0</v>
      </c>
    </row>
    <row r="323" spans="1:6" ht="21">
      <c r="A323" s="61" t="s">
        <v>566</v>
      </c>
      <c r="B323" s="1" t="s">
        <v>567</v>
      </c>
      <c r="C323" s="2" t="s">
        <v>101</v>
      </c>
      <c r="D323" s="97">
        <v>1</v>
      </c>
      <c r="E323" s="102"/>
      <c r="F323" s="62">
        <f t="shared" si="5"/>
        <v>0</v>
      </c>
    </row>
    <row r="324" spans="1:6" ht="42">
      <c r="A324" s="61" t="s">
        <v>568</v>
      </c>
      <c r="B324" s="1" t="s">
        <v>569</v>
      </c>
      <c r="C324" s="2" t="s">
        <v>570</v>
      </c>
      <c r="D324" s="97">
        <v>4</v>
      </c>
      <c r="E324" s="102"/>
      <c r="F324" s="62">
        <f t="shared" si="5"/>
        <v>0</v>
      </c>
    </row>
    <row r="325" spans="1:6" ht="31.5">
      <c r="A325" s="61" t="s">
        <v>571</v>
      </c>
      <c r="B325" s="1" t="s">
        <v>572</v>
      </c>
      <c r="D325" s="97"/>
      <c r="E325" s="102"/>
      <c r="F325" s="62">
        <f t="shared" si="5"/>
        <v>0</v>
      </c>
    </row>
    <row r="326" spans="1:6">
      <c r="A326" s="61" t="s">
        <v>573</v>
      </c>
      <c r="B326" s="1" t="s">
        <v>574</v>
      </c>
      <c r="C326" s="2" t="s">
        <v>101</v>
      </c>
      <c r="D326" s="97">
        <v>1</v>
      </c>
      <c r="E326" s="102"/>
      <c r="F326" s="62">
        <f t="shared" si="5"/>
        <v>0</v>
      </c>
    </row>
    <row r="327" spans="1:6" ht="31.5">
      <c r="A327" s="61" t="s">
        <v>575</v>
      </c>
      <c r="B327" s="1" t="s">
        <v>576</v>
      </c>
      <c r="D327" s="97"/>
      <c r="E327" s="102"/>
      <c r="F327" s="62">
        <f t="shared" si="5"/>
        <v>0</v>
      </c>
    </row>
    <row r="328" spans="1:6">
      <c r="A328" s="61" t="s">
        <v>577</v>
      </c>
      <c r="B328" s="1" t="s">
        <v>578</v>
      </c>
      <c r="C328" s="2" t="s">
        <v>101</v>
      </c>
      <c r="D328" s="97">
        <v>1</v>
      </c>
      <c r="E328" s="102"/>
      <c r="F328" s="62">
        <f t="shared" si="5"/>
        <v>0</v>
      </c>
    </row>
    <row r="329" spans="1:6">
      <c r="A329" s="72" t="s">
        <v>579</v>
      </c>
      <c r="B329" s="43" t="s">
        <v>580</v>
      </c>
      <c r="D329" s="97"/>
      <c r="E329" s="40"/>
      <c r="F329" s="62">
        <f t="shared" si="5"/>
        <v>0</v>
      </c>
    </row>
    <row r="330" spans="1:6" ht="31.5">
      <c r="A330" s="70" t="s">
        <v>581</v>
      </c>
      <c r="B330" s="71" t="s">
        <v>582</v>
      </c>
      <c r="E330" s="40"/>
      <c r="F330" s="62">
        <f t="shared" si="5"/>
        <v>0</v>
      </c>
    </row>
    <row r="331" spans="1:6">
      <c r="A331" s="61" t="s">
        <v>583</v>
      </c>
      <c r="B331" s="1" t="s">
        <v>584</v>
      </c>
      <c r="C331" s="2" t="s">
        <v>533</v>
      </c>
      <c r="D331" s="97">
        <v>68</v>
      </c>
      <c r="E331" s="102"/>
      <c r="F331" s="62">
        <f t="shared" si="5"/>
        <v>0</v>
      </c>
    </row>
    <row r="332" spans="1:6">
      <c r="A332" s="61" t="s">
        <v>585</v>
      </c>
      <c r="B332" s="1" t="s">
        <v>586</v>
      </c>
      <c r="C332" s="2" t="s">
        <v>533</v>
      </c>
      <c r="D332" s="97">
        <v>10</v>
      </c>
      <c r="E332" s="102"/>
      <c r="F332" s="62">
        <f t="shared" si="5"/>
        <v>0</v>
      </c>
    </row>
    <row r="333" spans="1:6">
      <c r="A333" s="61" t="s">
        <v>587</v>
      </c>
      <c r="B333" s="1" t="s">
        <v>588</v>
      </c>
      <c r="D333" s="97"/>
      <c r="E333" s="102"/>
      <c r="F333" s="62">
        <f t="shared" si="5"/>
        <v>0</v>
      </c>
    </row>
    <row r="334" spans="1:6">
      <c r="A334" s="61" t="s">
        <v>589</v>
      </c>
      <c r="B334" s="1" t="s">
        <v>590</v>
      </c>
      <c r="C334" s="2" t="s">
        <v>533</v>
      </c>
      <c r="D334" s="97">
        <v>53</v>
      </c>
      <c r="E334" s="102"/>
      <c r="F334" s="62">
        <f t="shared" si="5"/>
        <v>0</v>
      </c>
    </row>
    <row r="335" spans="1:6">
      <c r="A335" s="72" t="s">
        <v>591</v>
      </c>
      <c r="B335" s="43" t="s">
        <v>592</v>
      </c>
      <c r="D335" s="97"/>
      <c r="E335" s="40"/>
      <c r="F335" s="62">
        <f t="shared" si="5"/>
        <v>0</v>
      </c>
    </row>
    <row r="336" spans="1:6" ht="42">
      <c r="A336" s="61" t="s">
        <v>593</v>
      </c>
      <c r="B336" s="1" t="s">
        <v>594</v>
      </c>
      <c r="C336" s="2" t="s">
        <v>458</v>
      </c>
      <c r="D336" s="97">
        <v>1</v>
      </c>
      <c r="E336" s="102"/>
      <c r="F336" s="62">
        <f t="shared" si="5"/>
        <v>0</v>
      </c>
    </row>
    <row r="337" spans="1:6">
      <c r="A337" s="72" t="s">
        <v>595</v>
      </c>
      <c r="B337" s="43" t="s">
        <v>596</v>
      </c>
      <c r="D337" s="97"/>
      <c r="E337" s="40"/>
      <c r="F337" s="62">
        <f t="shared" si="5"/>
        <v>0</v>
      </c>
    </row>
    <row r="338" spans="1:6" ht="31.5">
      <c r="A338" s="61" t="s">
        <v>597</v>
      </c>
      <c r="B338" s="1" t="s">
        <v>598</v>
      </c>
      <c r="D338" s="97"/>
      <c r="E338" s="40"/>
      <c r="F338" s="62">
        <f t="shared" si="5"/>
        <v>0</v>
      </c>
    </row>
    <row r="339" spans="1:6">
      <c r="A339" s="61" t="s">
        <v>599</v>
      </c>
      <c r="B339" s="1" t="s">
        <v>600</v>
      </c>
      <c r="C339" s="2" t="s">
        <v>533</v>
      </c>
      <c r="D339" s="97">
        <v>1530</v>
      </c>
      <c r="E339" s="102"/>
      <c r="F339" s="62">
        <f t="shared" si="5"/>
        <v>0</v>
      </c>
    </row>
    <row r="340" spans="1:6" ht="31.5">
      <c r="A340" s="61" t="s">
        <v>601</v>
      </c>
      <c r="B340" s="1" t="s">
        <v>602</v>
      </c>
      <c r="D340" s="97"/>
      <c r="E340" s="102"/>
      <c r="F340" s="62">
        <f t="shared" si="5"/>
        <v>0</v>
      </c>
    </row>
    <row r="341" spans="1:6">
      <c r="A341" s="61" t="s">
        <v>603</v>
      </c>
      <c r="B341" s="1" t="s">
        <v>604</v>
      </c>
      <c r="C341" s="2" t="s">
        <v>533</v>
      </c>
      <c r="D341" s="97">
        <v>945</v>
      </c>
      <c r="E341" s="102"/>
      <c r="F341" s="62">
        <f t="shared" si="5"/>
        <v>0</v>
      </c>
    </row>
    <row r="342" spans="1:6">
      <c r="A342" s="61" t="s">
        <v>605</v>
      </c>
      <c r="B342" s="1" t="s">
        <v>606</v>
      </c>
      <c r="C342" s="2" t="s">
        <v>533</v>
      </c>
      <c r="D342" s="97">
        <v>945</v>
      </c>
      <c r="E342" s="102"/>
      <c r="F342" s="62">
        <f t="shared" si="5"/>
        <v>0</v>
      </c>
    </row>
    <row r="343" spans="1:6">
      <c r="A343" s="61" t="s">
        <v>607</v>
      </c>
      <c r="B343" s="1" t="s">
        <v>608</v>
      </c>
      <c r="C343" s="2" t="s">
        <v>533</v>
      </c>
      <c r="D343" s="97">
        <v>1400</v>
      </c>
      <c r="E343" s="102"/>
      <c r="F343" s="62">
        <f t="shared" si="5"/>
        <v>0</v>
      </c>
    </row>
    <row r="344" spans="1:6" ht="31.5">
      <c r="A344" s="61" t="s">
        <v>609</v>
      </c>
      <c r="B344" s="1" t="s">
        <v>610</v>
      </c>
      <c r="D344" s="97"/>
      <c r="E344" s="102"/>
      <c r="F344" s="62">
        <f t="shared" si="5"/>
        <v>0</v>
      </c>
    </row>
    <row r="345" spans="1:6">
      <c r="A345" s="61" t="s">
        <v>611</v>
      </c>
      <c r="B345" s="1" t="s">
        <v>612</v>
      </c>
      <c r="C345" s="2" t="s">
        <v>101</v>
      </c>
      <c r="D345" s="97">
        <v>63</v>
      </c>
      <c r="E345" s="102"/>
      <c r="F345" s="62">
        <f t="shared" si="5"/>
        <v>0</v>
      </c>
    </row>
    <row r="346" spans="1:6">
      <c r="A346" s="61" t="s">
        <v>613</v>
      </c>
      <c r="B346" s="1" t="s">
        <v>614</v>
      </c>
      <c r="C346" s="2" t="s">
        <v>101</v>
      </c>
      <c r="D346" s="97">
        <v>50</v>
      </c>
      <c r="E346" s="102"/>
      <c r="F346" s="62">
        <f t="shared" si="5"/>
        <v>0</v>
      </c>
    </row>
    <row r="347" spans="1:6" ht="31.5">
      <c r="A347" s="61" t="s">
        <v>615</v>
      </c>
      <c r="B347" s="1" t="s">
        <v>616</v>
      </c>
      <c r="D347" s="97"/>
      <c r="E347" s="102"/>
      <c r="F347" s="62">
        <f t="shared" si="5"/>
        <v>0</v>
      </c>
    </row>
    <row r="348" spans="1:6">
      <c r="A348" s="61" t="s">
        <v>617</v>
      </c>
      <c r="B348" s="1" t="s">
        <v>618</v>
      </c>
      <c r="C348" s="2" t="s">
        <v>101</v>
      </c>
      <c r="D348" s="97">
        <v>31</v>
      </c>
      <c r="E348" s="102"/>
      <c r="F348" s="62">
        <f t="shared" si="5"/>
        <v>0</v>
      </c>
    </row>
    <row r="349" spans="1:6">
      <c r="A349" s="61" t="s">
        <v>619</v>
      </c>
      <c r="B349" s="1" t="s">
        <v>620</v>
      </c>
      <c r="C349" s="2" t="s">
        <v>101</v>
      </c>
      <c r="D349" s="97">
        <v>19</v>
      </c>
      <c r="E349" s="102"/>
      <c r="F349" s="62">
        <f t="shared" si="5"/>
        <v>0</v>
      </c>
    </row>
    <row r="350" spans="1:6">
      <c r="A350" s="61" t="s">
        <v>621</v>
      </c>
      <c r="B350" s="1" t="s">
        <v>622</v>
      </c>
      <c r="C350" s="2" t="s">
        <v>101</v>
      </c>
      <c r="D350" s="97">
        <v>1</v>
      </c>
      <c r="E350" s="102"/>
      <c r="F350" s="62">
        <f t="shared" si="5"/>
        <v>0</v>
      </c>
    </row>
    <row r="351" spans="1:6" ht="31.5">
      <c r="A351" s="61" t="s">
        <v>623</v>
      </c>
      <c r="B351" s="1" t="s">
        <v>624</v>
      </c>
      <c r="D351" s="97"/>
      <c r="E351" s="102"/>
      <c r="F351" s="62">
        <f t="shared" si="5"/>
        <v>0</v>
      </c>
    </row>
    <row r="352" spans="1:6">
      <c r="A352" s="61" t="s">
        <v>625</v>
      </c>
      <c r="B352" s="1" t="s">
        <v>626</v>
      </c>
      <c r="C352" s="2" t="s">
        <v>101</v>
      </c>
      <c r="D352" s="97">
        <v>5</v>
      </c>
      <c r="E352" s="102"/>
      <c r="F352" s="62">
        <f t="shared" si="5"/>
        <v>0</v>
      </c>
    </row>
    <row r="353" spans="1:6">
      <c r="A353" s="61" t="s">
        <v>627</v>
      </c>
      <c r="B353" s="1" t="s">
        <v>628</v>
      </c>
      <c r="C353" s="2" t="s">
        <v>101</v>
      </c>
      <c r="D353" s="97">
        <v>12</v>
      </c>
      <c r="E353" s="102"/>
      <c r="F353" s="62">
        <f t="shared" si="5"/>
        <v>0</v>
      </c>
    </row>
    <row r="354" spans="1:6">
      <c r="A354" s="61" t="s">
        <v>629</v>
      </c>
      <c r="B354" s="1" t="s">
        <v>630</v>
      </c>
      <c r="C354" s="2" t="s">
        <v>101</v>
      </c>
      <c r="D354" s="97">
        <v>9</v>
      </c>
      <c r="E354" s="102"/>
      <c r="F354" s="62">
        <f t="shared" si="5"/>
        <v>0</v>
      </c>
    </row>
    <row r="355" spans="1:6">
      <c r="A355" s="61" t="s">
        <v>631</v>
      </c>
      <c r="B355" s="1" t="s">
        <v>632</v>
      </c>
      <c r="C355" s="2" t="s">
        <v>101</v>
      </c>
      <c r="D355" s="97">
        <v>1</v>
      </c>
      <c r="E355" s="102"/>
      <c r="F355" s="62">
        <f t="shared" si="5"/>
        <v>0</v>
      </c>
    </row>
    <row r="356" spans="1:6">
      <c r="A356" s="61" t="s">
        <v>633</v>
      </c>
      <c r="B356" s="1" t="s">
        <v>634</v>
      </c>
      <c r="C356" s="2" t="s">
        <v>101</v>
      </c>
      <c r="D356" s="97">
        <v>6</v>
      </c>
      <c r="E356" s="102"/>
      <c r="F356" s="62">
        <f t="shared" si="5"/>
        <v>0</v>
      </c>
    </row>
    <row r="357" spans="1:6">
      <c r="A357" s="61" t="s">
        <v>635</v>
      </c>
      <c r="B357" s="1" t="s">
        <v>636</v>
      </c>
      <c r="C357" s="2" t="s">
        <v>101</v>
      </c>
      <c r="D357" s="97">
        <v>2</v>
      </c>
      <c r="E357" s="102"/>
      <c r="F357" s="62">
        <f t="shared" si="5"/>
        <v>0</v>
      </c>
    </row>
    <row r="358" spans="1:6">
      <c r="A358" s="61" t="s">
        <v>637</v>
      </c>
      <c r="B358" s="1" t="s">
        <v>638</v>
      </c>
      <c r="C358" s="2" t="s">
        <v>101</v>
      </c>
      <c r="D358" s="97">
        <v>10</v>
      </c>
      <c r="E358" s="102"/>
      <c r="F358" s="62">
        <f t="shared" si="5"/>
        <v>0</v>
      </c>
    </row>
    <row r="359" spans="1:6">
      <c r="A359" s="61" t="s">
        <v>639</v>
      </c>
      <c r="B359" s="1" t="s">
        <v>640</v>
      </c>
      <c r="C359" s="2" t="s">
        <v>101</v>
      </c>
      <c r="D359" s="97">
        <v>8</v>
      </c>
      <c r="E359" s="102"/>
      <c r="F359" s="62">
        <f t="shared" si="5"/>
        <v>0</v>
      </c>
    </row>
    <row r="360" spans="1:6">
      <c r="A360" s="61" t="s">
        <v>641</v>
      </c>
      <c r="B360" s="1" t="s">
        <v>642</v>
      </c>
      <c r="C360" s="2" t="s">
        <v>101</v>
      </c>
      <c r="D360" s="97">
        <v>4</v>
      </c>
      <c r="E360" s="102"/>
      <c r="F360" s="62">
        <f t="shared" si="5"/>
        <v>0</v>
      </c>
    </row>
    <row r="361" spans="1:6">
      <c r="A361" s="61" t="s">
        <v>643</v>
      </c>
      <c r="B361" s="1" t="s">
        <v>644</v>
      </c>
      <c r="C361" s="2" t="s">
        <v>101</v>
      </c>
      <c r="D361" s="97">
        <v>2</v>
      </c>
      <c r="E361" s="102"/>
      <c r="F361" s="62">
        <f t="shared" si="5"/>
        <v>0</v>
      </c>
    </row>
    <row r="362" spans="1:6">
      <c r="A362" s="61" t="s">
        <v>645</v>
      </c>
      <c r="B362" s="1" t="s">
        <v>646</v>
      </c>
      <c r="C362" s="2" t="s">
        <v>101</v>
      </c>
      <c r="D362" s="97">
        <v>10</v>
      </c>
      <c r="E362" s="102"/>
      <c r="F362" s="62">
        <f t="shared" si="5"/>
        <v>0</v>
      </c>
    </row>
    <row r="363" spans="1:6">
      <c r="A363" s="61" t="s">
        <v>647</v>
      </c>
      <c r="B363" s="1" t="s">
        <v>648</v>
      </c>
      <c r="C363" s="2" t="s">
        <v>101</v>
      </c>
      <c r="D363" s="97">
        <v>3</v>
      </c>
      <c r="E363" s="102"/>
      <c r="F363" s="62">
        <f t="shared" si="5"/>
        <v>0</v>
      </c>
    </row>
    <row r="364" spans="1:6">
      <c r="A364" s="61" t="s">
        <v>649</v>
      </c>
      <c r="B364" s="1" t="s">
        <v>650</v>
      </c>
      <c r="C364" s="2" t="s">
        <v>101</v>
      </c>
      <c r="D364" s="97">
        <v>1</v>
      </c>
      <c r="E364" s="102"/>
      <c r="F364" s="62">
        <f t="shared" si="5"/>
        <v>0</v>
      </c>
    </row>
    <row r="365" spans="1:6">
      <c r="A365" s="61" t="s">
        <v>651</v>
      </c>
      <c r="B365" s="1" t="s">
        <v>652</v>
      </c>
      <c r="C365" s="2" t="s">
        <v>101</v>
      </c>
      <c r="D365" s="97">
        <v>1</v>
      </c>
      <c r="E365" s="102"/>
      <c r="F365" s="62">
        <f t="shared" si="5"/>
        <v>0</v>
      </c>
    </row>
    <row r="366" spans="1:6" ht="31.5">
      <c r="A366" s="61" t="s">
        <v>653</v>
      </c>
      <c r="B366" s="1" t="s">
        <v>654</v>
      </c>
      <c r="D366" s="97"/>
      <c r="E366" s="102"/>
      <c r="F366" s="62">
        <f t="shared" ref="F366:F410" si="6">D366*E366</f>
        <v>0</v>
      </c>
    </row>
    <row r="367" spans="1:6">
      <c r="A367" s="61" t="s">
        <v>655</v>
      </c>
      <c r="B367" s="1" t="s">
        <v>656</v>
      </c>
      <c r="C367" s="2" t="s">
        <v>101</v>
      </c>
      <c r="D367" s="97">
        <v>1</v>
      </c>
      <c r="E367" s="102"/>
      <c r="F367" s="62">
        <f t="shared" si="6"/>
        <v>0</v>
      </c>
    </row>
    <row r="368" spans="1:6" ht="31.5">
      <c r="A368" s="61" t="s">
        <v>657</v>
      </c>
      <c r="B368" s="1" t="s">
        <v>658</v>
      </c>
      <c r="C368" s="2" t="s">
        <v>101</v>
      </c>
      <c r="D368" s="97">
        <v>1</v>
      </c>
      <c r="E368" s="102"/>
      <c r="F368" s="62">
        <f t="shared" si="6"/>
        <v>0</v>
      </c>
    </row>
    <row r="369" spans="1:6" ht="84">
      <c r="A369" s="61" t="s">
        <v>659</v>
      </c>
      <c r="B369" s="1" t="s">
        <v>660</v>
      </c>
      <c r="C369" s="2" t="s">
        <v>101</v>
      </c>
      <c r="D369" s="97">
        <v>1</v>
      </c>
      <c r="E369" s="102"/>
      <c r="F369" s="62">
        <f t="shared" si="6"/>
        <v>0</v>
      </c>
    </row>
    <row r="370" spans="1:6">
      <c r="A370" s="72" t="s">
        <v>661</v>
      </c>
      <c r="B370" s="43" t="s">
        <v>662</v>
      </c>
      <c r="D370" s="97"/>
      <c r="E370" s="40"/>
      <c r="F370" s="62">
        <f t="shared" si="6"/>
        <v>0</v>
      </c>
    </row>
    <row r="371" spans="1:6" ht="31.5">
      <c r="A371" s="61" t="s">
        <v>663</v>
      </c>
      <c r="B371" s="1" t="s">
        <v>598</v>
      </c>
      <c r="D371" s="97"/>
      <c r="E371" s="40"/>
      <c r="F371" s="62">
        <f t="shared" si="6"/>
        <v>0</v>
      </c>
    </row>
    <row r="372" spans="1:6">
      <c r="A372" s="61" t="s">
        <v>664</v>
      </c>
      <c r="B372" s="1" t="s">
        <v>665</v>
      </c>
      <c r="C372" s="2" t="s">
        <v>533</v>
      </c>
      <c r="D372" s="97">
        <v>160</v>
      </c>
      <c r="E372" s="40"/>
      <c r="F372" s="62">
        <f t="shared" si="6"/>
        <v>0</v>
      </c>
    </row>
    <row r="373" spans="1:6" ht="31.5">
      <c r="A373" s="61" t="s">
        <v>666</v>
      </c>
      <c r="B373" s="1" t="s">
        <v>602</v>
      </c>
      <c r="D373" s="97"/>
      <c r="E373" s="40"/>
      <c r="F373" s="62">
        <f t="shared" si="6"/>
        <v>0</v>
      </c>
    </row>
    <row r="374" spans="1:6">
      <c r="A374" s="61" t="s">
        <v>667</v>
      </c>
      <c r="B374" s="1" t="s">
        <v>604</v>
      </c>
      <c r="C374" s="2" t="s">
        <v>533</v>
      </c>
      <c r="D374" s="97">
        <v>260</v>
      </c>
      <c r="E374" s="40"/>
      <c r="F374" s="62">
        <f t="shared" si="6"/>
        <v>0</v>
      </c>
    </row>
    <row r="375" spans="1:6">
      <c r="A375" s="61" t="s">
        <v>668</v>
      </c>
      <c r="B375" s="1" t="s">
        <v>606</v>
      </c>
      <c r="C375" s="2" t="s">
        <v>533</v>
      </c>
      <c r="D375" s="97">
        <v>260</v>
      </c>
      <c r="E375" s="4"/>
      <c r="F375" s="62">
        <f t="shared" si="6"/>
        <v>0</v>
      </c>
    </row>
    <row r="376" spans="1:6" ht="42">
      <c r="A376" s="61" t="s">
        <v>669</v>
      </c>
      <c r="B376" s="1" t="s">
        <v>670</v>
      </c>
      <c r="D376" s="97"/>
      <c r="E376" s="4"/>
      <c r="F376" s="62">
        <f t="shared" si="6"/>
        <v>0</v>
      </c>
    </row>
    <row r="377" spans="1:6">
      <c r="A377" s="61" t="s">
        <v>671</v>
      </c>
      <c r="B377" s="1" t="s">
        <v>672</v>
      </c>
      <c r="C377" s="2" t="s">
        <v>101</v>
      </c>
      <c r="D377" s="97">
        <v>10</v>
      </c>
      <c r="E377" s="4"/>
      <c r="F377" s="62">
        <f t="shared" si="6"/>
        <v>0</v>
      </c>
    </row>
    <row r="378" spans="1:6">
      <c r="A378" s="61" t="s">
        <v>673</v>
      </c>
      <c r="B378" s="1" t="s">
        <v>674</v>
      </c>
      <c r="C378" s="2" t="s">
        <v>101</v>
      </c>
      <c r="D378" s="97">
        <v>1</v>
      </c>
      <c r="E378" s="4"/>
      <c r="F378" s="62">
        <f t="shared" si="6"/>
        <v>0</v>
      </c>
    </row>
    <row r="379" spans="1:6" ht="21">
      <c r="A379" s="72" t="s">
        <v>675</v>
      </c>
      <c r="B379" s="43" t="s">
        <v>676</v>
      </c>
      <c r="D379" s="97"/>
      <c r="E379" s="40"/>
      <c r="F379" s="62">
        <f t="shared" si="6"/>
        <v>0</v>
      </c>
    </row>
    <row r="380" spans="1:6" ht="31.5">
      <c r="A380" s="61" t="s">
        <v>677</v>
      </c>
      <c r="B380" s="1" t="s">
        <v>598</v>
      </c>
      <c r="D380" s="97"/>
      <c r="E380" s="4"/>
      <c r="F380" s="62">
        <f t="shared" si="6"/>
        <v>0</v>
      </c>
    </row>
    <row r="381" spans="1:6">
      <c r="A381" s="61" t="s">
        <v>678</v>
      </c>
      <c r="B381" s="1" t="s">
        <v>600</v>
      </c>
      <c r="C381" s="2" t="s">
        <v>533</v>
      </c>
      <c r="D381" s="97">
        <v>460</v>
      </c>
      <c r="E381" s="4"/>
      <c r="F381" s="62">
        <f t="shared" si="6"/>
        <v>0</v>
      </c>
    </row>
    <row r="382" spans="1:6" ht="31.5">
      <c r="A382" s="61" t="s">
        <v>679</v>
      </c>
      <c r="B382" s="1" t="s">
        <v>602</v>
      </c>
      <c r="D382" s="97"/>
      <c r="E382" s="4"/>
      <c r="F382" s="62">
        <f t="shared" si="6"/>
        <v>0</v>
      </c>
    </row>
    <row r="383" spans="1:6">
      <c r="A383" s="61" t="s">
        <v>680</v>
      </c>
      <c r="B383" s="1" t="s">
        <v>681</v>
      </c>
      <c r="C383" s="2" t="s">
        <v>533</v>
      </c>
      <c r="D383" s="97">
        <v>740</v>
      </c>
      <c r="E383" s="4"/>
      <c r="F383" s="62">
        <f t="shared" si="6"/>
        <v>0</v>
      </c>
    </row>
    <row r="384" spans="1:6" ht="31.5">
      <c r="A384" s="61" t="s">
        <v>682</v>
      </c>
      <c r="B384" s="1" t="s">
        <v>610</v>
      </c>
      <c r="D384" s="97"/>
      <c r="E384" s="4"/>
      <c r="F384" s="62">
        <f t="shared" si="6"/>
        <v>0</v>
      </c>
    </row>
    <row r="385" spans="1:6">
      <c r="A385" s="61" t="s">
        <v>683</v>
      </c>
      <c r="B385" s="1" t="s">
        <v>684</v>
      </c>
      <c r="C385" s="2" t="s">
        <v>101</v>
      </c>
      <c r="D385" s="97">
        <v>35</v>
      </c>
      <c r="E385" s="4"/>
      <c r="F385" s="62">
        <f t="shared" si="6"/>
        <v>0</v>
      </c>
    </row>
    <row r="386" spans="1:6">
      <c r="A386" s="61" t="s">
        <v>685</v>
      </c>
      <c r="B386" s="1" t="s">
        <v>686</v>
      </c>
      <c r="C386" s="2" t="s">
        <v>101</v>
      </c>
      <c r="D386" s="97">
        <v>18</v>
      </c>
      <c r="E386" s="4"/>
      <c r="F386" s="62">
        <f t="shared" si="6"/>
        <v>0</v>
      </c>
    </row>
    <row r="387" spans="1:6" ht="31.5">
      <c r="A387" s="61" t="s">
        <v>687</v>
      </c>
      <c r="B387" s="1" t="s">
        <v>688</v>
      </c>
      <c r="D387" s="97"/>
      <c r="E387" s="4"/>
      <c r="F387" s="62">
        <f t="shared" si="6"/>
        <v>0</v>
      </c>
    </row>
    <row r="388" spans="1:6">
      <c r="A388" s="61" t="s">
        <v>689</v>
      </c>
      <c r="B388" s="1" t="s">
        <v>690</v>
      </c>
      <c r="C388" s="2" t="s">
        <v>101</v>
      </c>
      <c r="D388" s="97">
        <v>37</v>
      </c>
      <c r="E388" s="4"/>
      <c r="F388" s="62">
        <f t="shared" si="6"/>
        <v>0</v>
      </c>
    </row>
    <row r="389" spans="1:6">
      <c r="A389" s="61" t="s">
        <v>691</v>
      </c>
      <c r="B389" s="1" t="s">
        <v>692</v>
      </c>
      <c r="C389" s="2" t="s">
        <v>101</v>
      </c>
      <c r="D389" s="97">
        <v>8</v>
      </c>
      <c r="E389" s="4"/>
      <c r="F389" s="62">
        <f t="shared" si="6"/>
        <v>0</v>
      </c>
    </row>
    <row r="390" spans="1:6">
      <c r="A390" s="61" t="s">
        <v>693</v>
      </c>
      <c r="B390" s="1" t="s">
        <v>694</v>
      </c>
      <c r="C390" s="2" t="s">
        <v>101</v>
      </c>
      <c r="D390" s="97">
        <v>4</v>
      </c>
      <c r="E390" s="102"/>
      <c r="F390" s="62">
        <f t="shared" si="6"/>
        <v>0</v>
      </c>
    </row>
    <row r="391" spans="1:6">
      <c r="A391" s="61" t="s">
        <v>695</v>
      </c>
      <c r="B391" s="1" t="s">
        <v>696</v>
      </c>
      <c r="C391" s="2" t="s">
        <v>101</v>
      </c>
      <c r="D391" s="97">
        <v>77</v>
      </c>
      <c r="E391" s="102"/>
      <c r="F391" s="62">
        <f t="shared" si="6"/>
        <v>0</v>
      </c>
    </row>
    <row r="392" spans="1:6">
      <c r="A392" s="61" t="s">
        <v>697</v>
      </c>
      <c r="B392" s="1" t="s">
        <v>698</v>
      </c>
      <c r="C392" s="2" t="s">
        <v>101</v>
      </c>
      <c r="D392" s="97">
        <v>6</v>
      </c>
      <c r="E392" s="102"/>
      <c r="F392" s="62">
        <f t="shared" si="6"/>
        <v>0</v>
      </c>
    </row>
    <row r="393" spans="1:6" ht="21">
      <c r="A393" s="72" t="s">
        <v>699</v>
      </c>
      <c r="B393" s="43" t="s">
        <v>700</v>
      </c>
      <c r="D393" s="97"/>
      <c r="E393" s="40"/>
      <c r="F393" s="62">
        <f t="shared" si="6"/>
        <v>0</v>
      </c>
    </row>
    <row r="394" spans="1:6" ht="115.5">
      <c r="A394" s="61" t="s">
        <v>701</v>
      </c>
      <c r="B394" s="1" t="s">
        <v>702</v>
      </c>
      <c r="C394" s="2" t="s">
        <v>458</v>
      </c>
      <c r="D394" s="97">
        <v>1</v>
      </c>
      <c r="E394" s="102"/>
      <c r="F394" s="62">
        <f t="shared" si="6"/>
        <v>0</v>
      </c>
    </row>
    <row r="395" spans="1:6">
      <c r="A395" s="72" t="s">
        <v>703</v>
      </c>
      <c r="B395" s="43" t="s">
        <v>704</v>
      </c>
      <c r="D395" s="97"/>
      <c r="E395" s="40"/>
      <c r="F395" s="62">
        <f t="shared" si="6"/>
        <v>0</v>
      </c>
    </row>
    <row r="396" spans="1:6" ht="21">
      <c r="A396" s="61" t="s">
        <v>705</v>
      </c>
      <c r="B396" s="1" t="s">
        <v>706</v>
      </c>
      <c r="D396" s="97"/>
      <c r="E396" s="102"/>
      <c r="F396" s="62">
        <f t="shared" si="6"/>
        <v>0</v>
      </c>
    </row>
    <row r="397" spans="1:6">
      <c r="A397" s="61" t="s">
        <v>707</v>
      </c>
      <c r="B397" s="1" t="s">
        <v>557</v>
      </c>
      <c r="C397" s="2" t="s">
        <v>101</v>
      </c>
      <c r="D397" s="97">
        <v>1</v>
      </c>
      <c r="E397" s="102"/>
      <c r="F397" s="62">
        <f t="shared" si="6"/>
        <v>0</v>
      </c>
    </row>
    <row r="398" spans="1:6">
      <c r="A398" s="61" t="s">
        <v>708</v>
      </c>
      <c r="B398" s="1" t="s">
        <v>709</v>
      </c>
      <c r="C398" s="2" t="s">
        <v>101</v>
      </c>
      <c r="D398" s="97">
        <v>1</v>
      </c>
      <c r="E398" s="102"/>
      <c r="F398" s="62">
        <f t="shared" si="6"/>
        <v>0</v>
      </c>
    </row>
    <row r="399" spans="1:6">
      <c r="A399" s="61" t="s">
        <v>710</v>
      </c>
      <c r="B399" s="1" t="s">
        <v>711</v>
      </c>
      <c r="C399" s="2" t="s">
        <v>101</v>
      </c>
      <c r="D399" s="97">
        <v>1</v>
      </c>
      <c r="E399" s="102"/>
      <c r="F399" s="62">
        <f t="shared" si="6"/>
        <v>0</v>
      </c>
    </row>
    <row r="400" spans="1:6">
      <c r="A400" s="61" t="s">
        <v>712</v>
      </c>
      <c r="B400" s="1" t="s">
        <v>713</v>
      </c>
      <c r="C400" s="2" t="s">
        <v>101</v>
      </c>
      <c r="D400" s="97">
        <v>1</v>
      </c>
      <c r="E400" s="97"/>
      <c r="F400" s="62">
        <f t="shared" si="6"/>
        <v>0</v>
      </c>
    </row>
    <row r="401" spans="1:6">
      <c r="A401" s="61" t="s">
        <v>714</v>
      </c>
      <c r="B401" s="1" t="s">
        <v>715</v>
      </c>
      <c r="C401" s="2" t="s">
        <v>101</v>
      </c>
      <c r="D401" s="97">
        <v>40</v>
      </c>
      <c r="E401" s="102"/>
      <c r="F401" s="62">
        <f t="shared" si="6"/>
        <v>0</v>
      </c>
    </row>
    <row r="402" spans="1:6">
      <c r="A402" s="61" t="s">
        <v>716</v>
      </c>
      <c r="B402" s="1" t="s">
        <v>717</v>
      </c>
      <c r="C402" s="2" t="s">
        <v>101</v>
      </c>
      <c r="D402" s="97">
        <v>80</v>
      </c>
      <c r="E402" s="102"/>
      <c r="F402" s="62">
        <f t="shared" si="6"/>
        <v>0</v>
      </c>
    </row>
    <row r="403" spans="1:6">
      <c r="A403" s="61" t="s">
        <v>718</v>
      </c>
      <c r="B403" s="1" t="s">
        <v>719</v>
      </c>
      <c r="C403" s="2" t="s">
        <v>101</v>
      </c>
      <c r="D403" s="97">
        <v>1</v>
      </c>
      <c r="E403" s="97"/>
      <c r="F403" s="62">
        <f t="shared" si="6"/>
        <v>0</v>
      </c>
    </row>
    <row r="404" spans="1:6">
      <c r="A404" s="61" t="s">
        <v>720</v>
      </c>
      <c r="B404" s="1" t="s">
        <v>721</v>
      </c>
      <c r="C404" s="2" t="s">
        <v>533</v>
      </c>
      <c r="D404" s="97">
        <v>180</v>
      </c>
      <c r="E404" s="102"/>
      <c r="F404" s="62">
        <f t="shared" si="6"/>
        <v>0</v>
      </c>
    </row>
    <row r="405" spans="1:6">
      <c r="A405" s="61" t="s">
        <v>722</v>
      </c>
      <c r="B405" s="1" t="s">
        <v>723</v>
      </c>
      <c r="C405" s="2" t="s">
        <v>570</v>
      </c>
      <c r="D405" s="97">
        <v>360</v>
      </c>
      <c r="E405" s="102"/>
      <c r="F405" s="62">
        <f t="shared" si="6"/>
        <v>0</v>
      </c>
    </row>
    <row r="406" spans="1:6">
      <c r="A406" s="72" t="s">
        <v>724</v>
      </c>
      <c r="B406" s="43" t="s">
        <v>725</v>
      </c>
      <c r="D406" s="97"/>
      <c r="E406" s="40"/>
      <c r="F406" s="62">
        <f t="shared" si="6"/>
        <v>0</v>
      </c>
    </row>
    <row r="407" spans="1:6" ht="73.5">
      <c r="A407" s="61" t="s">
        <v>726</v>
      </c>
      <c r="B407" s="1" t="s">
        <v>727</v>
      </c>
      <c r="C407" s="2" t="s">
        <v>458</v>
      </c>
      <c r="D407" s="97">
        <v>1</v>
      </c>
      <c r="E407" s="97"/>
      <c r="F407" s="62">
        <f t="shared" si="6"/>
        <v>0</v>
      </c>
    </row>
    <row r="408" spans="1:6">
      <c r="A408" s="72" t="s">
        <v>728</v>
      </c>
      <c r="B408" s="43" t="s">
        <v>195</v>
      </c>
      <c r="D408" s="97"/>
      <c r="E408" s="40"/>
      <c r="F408" s="62">
        <f t="shared" si="6"/>
        <v>0</v>
      </c>
    </row>
    <row r="409" spans="1:6" ht="21">
      <c r="A409" s="61" t="s">
        <v>729</v>
      </c>
      <c r="B409" s="1" t="s">
        <v>730</v>
      </c>
      <c r="C409" s="2" t="s">
        <v>458</v>
      </c>
      <c r="D409" s="97">
        <v>1</v>
      </c>
      <c r="E409" s="102"/>
      <c r="F409" s="62">
        <f t="shared" si="6"/>
        <v>0</v>
      </c>
    </row>
    <row r="410" spans="1:6" ht="42">
      <c r="A410" s="61" t="s">
        <v>731</v>
      </c>
      <c r="B410" s="1" t="s">
        <v>732</v>
      </c>
      <c r="C410" s="2" t="s">
        <v>458</v>
      </c>
      <c r="D410" s="97">
        <v>1</v>
      </c>
      <c r="E410" s="97"/>
      <c r="F410" s="62">
        <f t="shared" si="6"/>
        <v>0</v>
      </c>
    </row>
    <row r="411" spans="1:6">
      <c r="A411" s="64">
        <v>7</v>
      </c>
      <c r="B411" s="65" t="s">
        <v>24</v>
      </c>
      <c r="C411" s="66"/>
      <c r="D411" s="67"/>
      <c r="E411" s="68"/>
      <c r="F411" s="69">
        <f>SUM(F412:F437)</f>
        <v>0</v>
      </c>
    </row>
    <row r="412" spans="1:6" ht="42">
      <c r="A412" s="61" t="s">
        <v>733</v>
      </c>
      <c r="B412" s="1" t="s">
        <v>526</v>
      </c>
      <c r="D412" s="97"/>
      <c r="E412" s="102"/>
      <c r="F412" s="62">
        <f t="shared" ref="F412:F463" si="7">D412*E412</f>
        <v>0</v>
      </c>
    </row>
    <row r="413" spans="1:6">
      <c r="A413" s="72" t="s">
        <v>734</v>
      </c>
      <c r="B413" s="43" t="s">
        <v>735</v>
      </c>
      <c r="D413" s="97"/>
      <c r="E413" s="40"/>
      <c r="F413" s="62">
        <f t="shared" si="7"/>
        <v>0</v>
      </c>
    </row>
    <row r="414" spans="1:6">
      <c r="A414" s="61" t="s">
        <v>736</v>
      </c>
      <c r="B414" s="1" t="s">
        <v>737</v>
      </c>
      <c r="D414" s="97"/>
      <c r="E414" s="40"/>
      <c r="F414" s="62">
        <f t="shared" si="7"/>
        <v>0</v>
      </c>
    </row>
    <row r="415" spans="1:6" ht="31.5">
      <c r="A415" s="61" t="s">
        <v>738</v>
      </c>
      <c r="B415" s="1" t="s">
        <v>739</v>
      </c>
      <c r="D415" s="97"/>
      <c r="E415" s="40"/>
      <c r="F415" s="62">
        <f t="shared" si="7"/>
        <v>0</v>
      </c>
    </row>
    <row r="416" spans="1:6">
      <c r="A416" s="61" t="s">
        <v>740</v>
      </c>
      <c r="B416" s="1" t="s">
        <v>584</v>
      </c>
      <c r="C416" s="2" t="s">
        <v>198</v>
      </c>
      <c r="D416" s="97">
        <v>115</v>
      </c>
      <c r="E416" s="40"/>
      <c r="F416" s="62">
        <f t="shared" si="7"/>
        <v>0</v>
      </c>
    </row>
    <row r="417" spans="1:6">
      <c r="A417" s="61" t="s">
        <v>741</v>
      </c>
      <c r="B417" s="1" t="s">
        <v>586</v>
      </c>
      <c r="C417" s="2" t="s">
        <v>198</v>
      </c>
      <c r="D417" s="97">
        <v>5</v>
      </c>
      <c r="E417" s="40"/>
      <c r="F417" s="62">
        <f t="shared" si="7"/>
        <v>0</v>
      </c>
    </row>
    <row r="418" spans="1:6" ht="31.5">
      <c r="A418" s="61" t="s">
        <v>742</v>
      </c>
      <c r="B418" s="1" t="s">
        <v>743</v>
      </c>
      <c r="D418" s="97"/>
      <c r="E418" s="40"/>
      <c r="F418" s="62">
        <f t="shared" si="7"/>
        <v>0</v>
      </c>
    </row>
    <row r="419" spans="1:6">
      <c r="A419" s="61" t="s">
        <v>744</v>
      </c>
      <c r="B419" s="1" t="s">
        <v>745</v>
      </c>
      <c r="C419" s="2" t="s">
        <v>198</v>
      </c>
      <c r="D419" s="97">
        <v>80</v>
      </c>
      <c r="E419" s="40"/>
      <c r="F419" s="62">
        <f t="shared" si="7"/>
        <v>0</v>
      </c>
    </row>
    <row r="420" spans="1:6" ht="31.5">
      <c r="A420" s="61" t="s">
        <v>746</v>
      </c>
      <c r="B420" s="1" t="s">
        <v>747</v>
      </c>
      <c r="D420" s="97"/>
      <c r="E420" s="40"/>
      <c r="F420" s="62">
        <f t="shared" si="7"/>
        <v>0</v>
      </c>
    </row>
    <row r="421" spans="1:6">
      <c r="A421" s="61" t="s">
        <v>748</v>
      </c>
      <c r="B421" s="1" t="s">
        <v>749</v>
      </c>
      <c r="C421" s="2" t="s">
        <v>198</v>
      </c>
      <c r="D421" s="97">
        <v>1000</v>
      </c>
      <c r="E421" s="40"/>
      <c r="F421" s="62">
        <f t="shared" si="7"/>
        <v>0</v>
      </c>
    </row>
    <row r="422" spans="1:6">
      <c r="A422" s="61" t="s">
        <v>750</v>
      </c>
      <c r="B422" s="1" t="s">
        <v>751</v>
      </c>
      <c r="C422" s="2" t="s">
        <v>458</v>
      </c>
      <c r="D422" s="97">
        <v>5</v>
      </c>
      <c r="E422" s="40"/>
      <c r="F422" s="62">
        <f t="shared" si="7"/>
        <v>0</v>
      </c>
    </row>
    <row r="423" spans="1:6">
      <c r="A423" s="70" t="s">
        <v>752</v>
      </c>
      <c r="B423" s="71" t="s">
        <v>753</v>
      </c>
      <c r="E423" s="40"/>
      <c r="F423" s="62">
        <f t="shared" si="7"/>
        <v>0</v>
      </c>
    </row>
    <row r="424" spans="1:6">
      <c r="A424" s="61" t="s">
        <v>754</v>
      </c>
      <c r="B424" s="1" t="s">
        <v>755</v>
      </c>
      <c r="C424" s="2" t="s">
        <v>101</v>
      </c>
      <c r="D424" s="97">
        <v>7</v>
      </c>
      <c r="E424" s="40"/>
      <c r="F424" s="62">
        <f t="shared" si="7"/>
        <v>0</v>
      </c>
    </row>
    <row r="425" spans="1:6">
      <c r="A425" s="61" t="s">
        <v>756</v>
      </c>
      <c r="B425" s="1" t="s">
        <v>757</v>
      </c>
      <c r="C425" s="2" t="s">
        <v>101</v>
      </c>
      <c r="D425" s="97">
        <v>19</v>
      </c>
      <c r="E425" s="40"/>
      <c r="F425" s="62">
        <f t="shared" si="7"/>
        <v>0</v>
      </c>
    </row>
    <row r="426" spans="1:6">
      <c r="A426" s="61" t="s">
        <v>758</v>
      </c>
      <c r="B426" s="1" t="s">
        <v>759</v>
      </c>
      <c r="D426" s="97"/>
      <c r="E426" s="40"/>
      <c r="F426" s="62">
        <f t="shared" si="7"/>
        <v>0</v>
      </c>
    </row>
    <row r="427" spans="1:6" ht="21">
      <c r="A427" s="61" t="s">
        <v>760</v>
      </c>
      <c r="B427" s="1" t="s">
        <v>761</v>
      </c>
      <c r="C427" s="2" t="s">
        <v>570</v>
      </c>
      <c r="D427" s="97">
        <v>1</v>
      </c>
      <c r="E427" s="40"/>
      <c r="F427" s="62">
        <f t="shared" si="7"/>
        <v>0</v>
      </c>
    </row>
    <row r="428" spans="1:6">
      <c r="A428" s="61" t="s">
        <v>762</v>
      </c>
      <c r="B428" s="1" t="s">
        <v>763</v>
      </c>
      <c r="D428" s="97"/>
      <c r="E428" s="40"/>
      <c r="F428" s="62">
        <f t="shared" si="7"/>
        <v>0</v>
      </c>
    </row>
    <row r="429" spans="1:6">
      <c r="A429" s="61" t="s">
        <v>764</v>
      </c>
      <c r="B429" s="1" t="s">
        <v>765</v>
      </c>
      <c r="C429" s="2" t="s">
        <v>458</v>
      </c>
      <c r="D429" s="97">
        <v>1</v>
      </c>
      <c r="E429" s="40"/>
      <c r="F429" s="62">
        <f t="shared" si="7"/>
        <v>0</v>
      </c>
    </row>
    <row r="430" spans="1:6">
      <c r="A430" s="61" t="s">
        <v>766</v>
      </c>
      <c r="B430" s="1" t="s">
        <v>767</v>
      </c>
      <c r="D430" s="97"/>
      <c r="E430" s="40"/>
      <c r="F430" s="62">
        <f t="shared" si="7"/>
        <v>0</v>
      </c>
    </row>
    <row r="431" spans="1:6">
      <c r="A431" s="61" t="s">
        <v>768</v>
      </c>
      <c r="B431" s="1" t="s">
        <v>769</v>
      </c>
      <c r="C431" s="2" t="s">
        <v>458</v>
      </c>
      <c r="D431" s="97">
        <v>1</v>
      </c>
      <c r="E431" s="40"/>
      <c r="F431" s="62">
        <f t="shared" si="7"/>
        <v>0</v>
      </c>
    </row>
    <row r="432" spans="1:6" ht="21">
      <c r="A432" s="72" t="s">
        <v>770</v>
      </c>
      <c r="B432" s="43" t="s">
        <v>771</v>
      </c>
      <c r="D432" s="97"/>
      <c r="E432" s="40"/>
      <c r="F432" s="62">
        <f t="shared" si="7"/>
        <v>0</v>
      </c>
    </row>
    <row r="433" spans="1:6" ht="115.5">
      <c r="A433" s="61" t="s">
        <v>772</v>
      </c>
      <c r="B433" s="1" t="s">
        <v>702</v>
      </c>
      <c r="C433" s="2" t="s">
        <v>458</v>
      </c>
      <c r="D433" s="97">
        <v>1</v>
      </c>
      <c r="E433" s="40"/>
      <c r="F433" s="62">
        <f t="shared" si="7"/>
        <v>0</v>
      </c>
    </row>
    <row r="434" spans="1:6">
      <c r="A434" s="72" t="s">
        <v>773</v>
      </c>
      <c r="B434" s="43" t="s">
        <v>195</v>
      </c>
      <c r="D434" s="97"/>
      <c r="E434" s="40"/>
      <c r="F434" s="62">
        <f t="shared" si="7"/>
        <v>0</v>
      </c>
    </row>
    <row r="435" spans="1:6">
      <c r="A435" s="61" t="s">
        <v>774</v>
      </c>
      <c r="B435" s="1" t="s">
        <v>775</v>
      </c>
      <c r="C435" s="2" t="s">
        <v>458</v>
      </c>
      <c r="D435" s="97">
        <v>1</v>
      </c>
      <c r="E435" s="40"/>
      <c r="F435" s="62">
        <f t="shared" si="7"/>
        <v>0</v>
      </c>
    </row>
    <row r="436" spans="1:6" ht="21">
      <c r="A436" s="61" t="s">
        <v>776</v>
      </c>
      <c r="B436" s="1" t="s">
        <v>777</v>
      </c>
      <c r="C436" s="2" t="s">
        <v>458</v>
      </c>
      <c r="D436" s="97">
        <v>1</v>
      </c>
      <c r="E436" s="40"/>
      <c r="F436" s="62">
        <f t="shared" si="7"/>
        <v>0</v>
      </c>
    </row>
    <row r="437" spans="1:6" ht="42">
      <c r="A437" s="61" t="s">
        <v>778</v>
      </c>
      <c r="B437" s="1" t="s">
        <v>779</v>
      </c>
      <c r="C437" s="2" t="s">
        <v>458</v>
      </c>
      <c r="D437" s="97">
        <v>1</v>
      </c>
      <c r="E437" s="40"/>
      <c r="F437" s="62">
        <f t="shared" si="7"/>
        <v>0</v>
      </c>
    </row>
    <row r="438" spans="1:6">
      <c r="A438" s="64">
        <v>8</v>
      </c>
      <c r="B438" s="65" t="s">
        <v>25</v>
      </c>
      <c r="C438" s="66"/>
      <c r="D438" s="67"/>
      <c r="E438" s="68"/>
      <c r="F438" s="69">
        <f>SUM(F440:F463)</f>
        <v>0</v>
      </c>
    </row>
    <row r="439" spans="1:6">
      <c r="A439" s="72" t="s">
        <v>780</v>
      </c>
      <c r="B439" s="43" t="s">
        <v>781</v>
      </c>
      <c r="D439" s="97"/>
      <c r="E439" s="40"/>
      <c r="F439" s="62">
        <f t="shared" si="7"/>
        <v>0</v>
      </c>
    </row>
    <row r="440" spans="1:6" ht="31.5">
      <c r="A440" s="61" t="s">
        <v>782</v>
      </c>
      <c r="B440" s="1" t="s">
        <v>783</v>
      </c>
      <c r="E440" s="103"/>
      <c r="F440" s="62">
        <f t="shared" si="7"/>
        <v>0</v>
      </c>
    </row>
    <row r="441" spans="1:6">
      <c r="A441" s="61" t="s">
        <v>784</v>
      </c>
      <c r="B441" s="1" t="s">
        <v>785</v>
      </c>
      <c r="C441" s="2" t="s">
        <v>198</v>
      </c>
      <c r="D441" s="3">
        <v>90</v>
      </c>
      <c r="E441" s="103"/>
      <c r="F441" s="62">
        <f t="shared" si="7"/>
        <v>0</v>
      </c>
    </row>
    <row r="442" spans="1:6" ht="31.5">
      <c r="A442" s="61" t="s">
        <v>786</v>
      </c>
      <c r="B442" s="1" t="s">
        <v>747</v>
      </c>
      <c r="E442" s="103"/>
      <c r="F442" s="62">
        <f t="shared" si="7"/>
        <v>0</v>
      </c>
    </row>
    <row r="443" spans="1:6">
      <c r="A443" s="61" t="s">
        <v>787</v>
      </c>
      <c r="B443" s="1" t="s">
        <v>788</v>
      </c>
      <c r="C443" s="2" t="s">
        <v>198</v>
      </c>
      <c r="D443" s="3">
        <v>250</v>
      </c>
      <c r="E443" s="103"/>
      <c r="F443" s="62">
        <f t="shared" si="7"/>
        <v>0</v>
      </c>
    </row>
    <row r="444" spans="1:6">
      <c r="A444" s="70" t="s">
        <v>789</v>
      </c>
      <c r="B444" s="71" t="s">
        <v>790</v>
      </c>
      <c r="E444" s="40"/>
      <c r="F444" s="62">
        <f t="shared" si="7"/>
        <v>0</v>
      </c>
    </row>
    <row r="445" spans="1:6">
      <c r="A445" s="61" t="s">
        <v>791</v>
      </c>
      <c r="B445" s="1" t="s">
        <v>792</v>
      </c>
      <c r="C445" s="2" t="s">
        <v>101</v>
      </c>
      <c r="D445" s="3">
        <v>1</v>
      </c>
      <c r="E445" s="103"/>
      <c r="F445" s="62">
        <f t="shared" si="7"/>
        <v>0</v>
      </c>
    </row>
    <row r="446" spans="1:6">
      <c r="A446" s="61" t="s">
        <v>793</v>
      </c>
      <c r="B446" s="1" t="s">
        <v>794</v>
      </c>
      <c r="C446" s="2" t="s">
        <v>101</v>
      </c>
      <c r="D446" s="3">
        <v>1</v>
      </c>
      <c r="E446" s="103"/>
      <c r="F446" s="62">
        <f t="shared" si="7"/>
        <v>0</v>
      </c>
    </row>
    <row r="447" spans="1:6">
      <c r="A447" s="61" t="s">
        <v>795</v>
      </c>
      <c r="B447" s="1" t="s">
        <v>796</v>
      </c>
      <c r="C447" s="2" t="s">
        <v>101</v>
      </c>
      <c r="D447" s="3">
        <v>20</v>
      </c>
      <c r="E447" s="103"/>
      <c r="F447" s="62">
        <f t="shared" si="7"/>
        <v>0</v>
      </c>
    </row>
    <row r="448" spans="1:6">
      <c r="A448" s="61" t="s">
        <v>797</v>
      </c>
      <c r="B448" s="1" t="s">
        <v>798</v>
      </c>
      <c r="C448" s="2" t="s">
        <v>101</v>
      </c>
      <c r="D448" s="3">
        <v>1</v>
      </c>
      <c r="E448" s="103"/>
      <c r="F448" s="62">
        <f t="shared" si="7"/>
        <v>0</v>
      </c>
    </row>
    <row r="449" spans="1:6">
      <c r="A449" s="61" t="s">
        <v>799</v>
      </c>
      <c r="B449" s="1" t="s">
        <v>800</v>
      </c>
      <c r="C449" s="2" t="s">
        <v>101</v>
      </c>
      <c r="D449" s="3">
        <v>1</v>
      </c>
      <c r="E449" s="103"/>
      <c r="F449" s="62">
        <f t="shared" si="7"/>
        <v>0</v>
      </c>
    </row>
    <row r="450" spans="1:6">
      <c r="A450" s="61" t="s">
        <v>801</v>
      </c>
      <c r="B450" s="1" t="s">
        <v>802</v>
      </c>
      <c r="C450" s="2" t="s">
        <v>101</v>
      </c>
      <c r="D450" s="3">
        <v>1</v>
      </c>
      <c r="E450" s="103"/>
      <c r="F450" s="62">
        <f t="shared" si="7"/>
        <v>0</v>
      </c>
    </row>
    <row r="451" spans="1:6">
      <c r="A451" s="61" t="s">
        <v>803</v>
      </c>
      <c r="B451" s="1" t="s">
        <v>804</v>
      </c>
      <c r="C451" s="2" t="s">
        <v>101</v>
      </c>
      <c r="D451" s="3">
        <v>2</v>
      </c>
      <c r="E451" s="103"/>
      <c r="F451" s="62">
        <f t="shared" si="7"/>
        <v>0</v>
      </c>
    </row>
    <row r="452" spans="1:6">
      <c r="A452" s="61" t="s">
        <v>803</v>
      </c>
      <c r="B452" s="1" t="s">
        <v>805</v>
      </c>
      <c r="C452" s="2" t="s">
        <v>101</v>
      </c>
      <c r="D452" s="3">
        <v>1</v>
      </c>
      <c r="E452" s="103"/>
      <c r="F452" s="62">
        <f t="shared" si="7"/>
        <v>0</v>
      </c>
    </row>
    <row r="453" spans="1:6" ht="42">
      <c r="A453" s="61" t="s">
        <v>806</v>
      </c>
      <c r="B453" s="1" t="s">
        <v>807</v>
      </c>
      <c r="C453" s="2" t="s">
        <v>458</v>
      </c>
      <c r="D453" s="3">
        <v>1</v>
      </c>
      <c r="E453" s="103"/>
      <c r="F453" s="62">
        <f t="shared" si="7"/>
        <v>0</v>
      </c>
    </row>
    <row r="454" spans="1:6" ht="21">
      <c r="A454" s="61" t="s">
        <v>808</v>
      </c>
      <c r="B454" s="1" t="s">
        <v>809</v>
      </c>
      <c r="C454" s="2" t="s">
        <v>458</v>
      </c>
      <c r="D454" s="3">
        <v>1</v>
      </c>
      <c r="E454" s="103"/>
      <c r="F454" s="62">
        <f t="shared" si="7"/>
        <v>0</v>
      </c>
    </row>
    <row r="455" spans="1:6">
      <c r="A455" s="72" t="s">
        <v>810</v>
      </c>
      <c r="B455" s="43" t="s">
        <v>811</v>
      </c>
      <c r="D455" s="97"/>
      <c r="E455" s="40"/>
      <c r="F455" s="62">
        <f t="shared" si="7"/>
        <v>0</v>
      </c>
    </row>
    <row r="456" spans="1:6">
      <c r="A456" s="61" t="s">
        <v>812</v>
      </c>
      <c r="B456" s="1" t="s">
        <v>813</v>
      </c>
      <c r="C456" s="104" t="s">
        <v>198</v>
      </c>
      <c r="D456" s="97">
        <v>70</v>
      </c>
      <c r="E456" s="40"/>
      <c r="F456" s="62">
        <f t="shared" si="7"/>
        <v>0</v>
      </c>
    </row>
    <row r="457" spans="1:6" ht="21">
      <c r="A457" s="72" t="s">
        <v>814</v>
      </c>
      <c r="B457" s="43" t="s">
        <v>771</v>
      </c>
      <c r="D457" s="97"/>
      <c r="E457" s="40"/>
      <c r="F457" s="62">
        <f t="shared" si="7"/>
        <v>0</v>
      </c>
    </row>
    <row r="458" spans="1:6" ht="115.5">
      <c r="A458" s="61" t="s">
        <v>815</v>
      </c>
      <c r="B458" s="1" t="s">
        <v>702</v>
      </c>
      <c r="C458" s="2" t="s">
        <v>458</v>
      </c>
      <c r="D458" s="97">
        <v>1</v>
      </c>
      <c r="E458" s="102"/>
      <c r="F458" s="62">
        <f t="shared" si="7"/>
        <v>0</v>
      </c>
    </row>
    <row r="459" spans="1:6">
      <c r="A459" s="72" t="s">
        <v>816</v>
      </c>
      <c r="B459" s="43" t="s">
        <v>195</v>
      </c>
      <c r="D459" s="97"/>
      <c r="E459" s="40"/>
      <c r="F459" s="62">
        <f t="shared" si="7"/>
        <v>0</v>
      </c>
    </row>
    <row r="460" spans="1:6">
      <c r="A460" s="61" t="s">
        <v>817</v>
      </c>
      <c r="B460" s="1" t="s">
        <v>775</v>
      </c>
      <c r="C460" s="2" t="s">
        <v>458</v>
      </c>
      <c r="D460" s="97">
        <v>1</v>
      </c>
      <c r="E460" s="102"/>
      <c r="F460" s="62">
        <f t="shared" si="7"/>
        <v>0</v>
      </c>
    </row>
    <row r="461" spans="1:6" ht="21">
      <c r="A461" s="61" t="s">
        <v>818</v>
      </c>
      <c r="B461" s="1" t="s">
        <v>777</v>
      </c>
      <c r="C461" s="2" t="s">
        <v>458</v>
      </c>
      <c r="D461" s="97">
        <v>1</v>
      </c>
      <c r="E461" s="102"/>
      <c r="F461" s="62">
        <f t="shared" si="7"/>
        <v>0</v>
      </c>
    </row>
    <row r="462" spans="1:6">
      <c r="A462" s="61" t="s">
        <v>819</v>
      </c>
      <c r="B462" s="1" t="s">
        <v>820</v>
      </c>
      <c r="C462" s="2" t="s">
        <v>458</v>
      </c>
      <c r="D462" s="97">
        <v>1</v>
      </c>
      <c r="E462" s="102"/>
      <c r="F462" s="62">
        <f t="shared" si="7"/>
        <v>0</v>
      </c>
    </row>
    <row r="463" spans="1:6" ht="21">
      <c r="A463" s="61" t="s">
        <v>821</v>
      </c>
      <c r="B463" s="1" t="s">
        <v>822</v>
      </c>
      <c r="C463" s="2" t="s">
        <v>458</v>
      </c>
      <c r="D463" s="97">
        <v>1</v>
      </c>
      <c r="E463" s="102"/>
      <c r="F463" s="62">
        <f t="shared" si="7"/>
        <v>0</v>
      </c>
    </row>
    <row r="464" spans="1:6">
      <c r="A464" s="64">
        <v>9</v>
      </c>
      <c r="B464" s="65" t="s">
        <v>26</v>
      </c>
      <c r="C464" s="66"/>
      <c r="D464" s="67"/>
      <c r="E464" s="68"/>
      <c r="F464" s="69">
        <f>SUM(F465:F524)</f>
        <v>0</v>
      </c>
    </row>
    <row r="465" spans="1:6">
      <c r="A465" s="72" t="s">
        <v>823</v>
      </c>
      <c r="B465" s="43" t="s">
        <v>824</v>
      </c>
      <c r="D465" s="97"/>
      <c r="E465" s="40"/>
      <c r="F465" s="62">
        <f>D465*E465</f>
        <v>0</v>
      </c>
    </row>
    <row r="466" spans="1:6">
      <c r="A466" s="72" t="s">
        <v>825</v>
      </c>
      <c r="B466" s="43" t="s">
        <v>826</v>
      </c>
      <c r="D466" s="97"/>
      <c r="E466" s="40"/>
      <c r="F466" s="62">
        <f t="shared" ref="F466:F516" si="8">D466*E466</f>
        <v>0</v>
      </c>
    </row>
    <row r="467" spans="1:6" ht="31.5">
      <c r="A467" s="61" t="s">
        <v>827</v>
      </c>
      <c r="B467" s="1" t="s">
        <v>828</v>
      </c>
      <c r="D467" s="97"/>
      <c r="E467" s="103"/>
      <c r="F467" s="62">
        <f t="shared" si="8"/>
        <v>0</v>
      </c>
    </row>
    <row r="468" spans="1:6">
      <c r="A468" s="61" t="s">
        <v>829</v>
      </c>
      <c r="B468" s="1" t="s">
        <v>830</v>
      </c>
      <c r="D468" s="97"/>
      <c r="E468" s="103"/>
      <c r="F468" s="62">
        <f t="shared" si="8"/>
        <v>0</v>
      </c>
    </row>
    <row r="469" spans="1:6">
      <c r="A469" s="61" t="s">
        <v>831</v>
      </c>
      <c r="B469" s="1" t="s">
        <v>832</v>
      </c>
      <c r="C469" s="2" t="s">
        <v>101</v>
      </c>
      <c r="D469" s="97">
        <v>3</v>
      </c>
      <c r="E469" s="40"/>
      <c r="F469" s="62">
        <f t="shared" si="8"/>
        <v>0</v>
      </c>
    </row>
    <row r="470" spans="1:6">
      <c r="A470" s="61" t="s">
        <v>833</v>
      </c>
      <c r="B470" s="105" t="s">
        <v>834</v>
      </c>
      <c r="C470" s="106"/>
      <c r="D470" s="97"/>
      <c r="E470" s="103"/>
      <c r="F470" s="62">
        <f t="shared" si="8"/>
        <v>0</v>
      </c>
    </row>
    <row r="471" spans="1:6">
      <c r="A471" s="61" t="s">
        <v>835</v>
      </c>
      <c r="B471" s="1" t="s">
        <v>836</v>
      </c>
      <c r="C471" s="2" t="s">
        <v>101</v>
      </c>
      <c r="D471" s="97">
        <v>1</v>
      </c>
      <c r="E471" s="103"/>
      <c r="F471" s="62">
        <f t="shared" si="8"/>
        <v>0</v>
      </c>
    </row>
    <row r="472" spans="1:6">
      <c r="A472" s="61" t="s">
        <v>837</v>
      </c>
      <c r="B472" s="1" t="s">
        <v>838</v>
      </c>
      <c r="C472" s="2" t="s">
        <v>101</v>
      </c>
      <c r="D472" s="97">
        <v>2</v>
      </c>
      <c r="E472" s="103"/>
      <c r="F472" s="62">
        <f t="shared" si="8"/>
        <v>0</v>
      </c>
    </row>
    <row r="473" spans="1:6">
      <c r="A473" s="72" t="s">
        <v>839</v>
      </c>
      <c r="B473" s="43" t="s">
        <v>840</v>
      </c>
      <c r="D473" s="97"/>
      <c r="E473" s="40"/>
      <c r="F473" s="62">
        <f t="shared" si="8"/>
        <v>0</v>
      </c>
    </row>
    <row r="474" spans="1:6" ht="42">
      <c r="A474" s="61" t="s">
        <v>841</v>
      </c>
      <c r="B474" s="1" t="s">
        <v>842</v>
      </c>
      <c r="D474" s="97"/>
      <c r="E474" s="103"/>
      <c r="F474" s="62">
        <f t="shared" si="8"/>
        <v>0</v>
      </c>
    </row>
    <row r="475" spans="1:6">
      <c r="A475" s="61" t="s">
        <v>843</v>
      </c>
      <c r="B475" s="1" t="s">
        <v>844</v>
      </c>
      <c r="D475" s="97"/>
      <c r="E475" s="103"/>
      <c r="F475" s="62">
        <f t="shared" si="8"/>
        <v>0</v>
      </c>
    </row>
    <row r="476" spans="1:6">
      <c r="A476" s="61" t="s">
        <v>845</v>
      </c>
      <c r="B476" s="1" t="s">
        <v>846</v>
      </c>
      <c r="C476" s="2" t="s">
        <v>198</v>
      </c>
      <c r="D476" s="97">
        <v>40</v>
      </c>
      <c r="E476" s="103"/>
      <c r="F476" s="62">
        <f t="shared" si="8"/>
        <v>0</v>
      </c>
    </row>
    <row r="477" spans="1:6">
      <c r="A477" s="61" t="s">
        <v>847</v>
      </c>
      <c r="B477" s="132" t="s">
        <v>848</v>
      </c>
      <c r="C477" s="106" t="s">
        <v>198</v>
      </c>
      <c r="D477" s="97">
        <v>40</v>
      </c>
      <c r="E477" s="103"/>
      <c r="F477" s="62">
        <f t="shared" si="8"/>
        <v>0</v>
      </c>
    </row>
    <row r="478" spans="1:6">
      <c r="A478" s="72" t="s">
        <v>849</v>
      </c>
      <c r="B478" s="43" t="s">
        <v>850</v>
      </c>
      <c r="D478" s="97"/>
      <c r="E478" s="40"/>
      <c r="F478" s="62">
        <f t="shared" si="8"/>
        <v>0</v>
      </c>
    </row>
    <row r="479" spans="1:6">
      <c r="A479" s="72" t="s">
        <v>851</v>
      </c>
      <c r="B479" s="43" t="s">
        <v>852</v>
      </c>
      <c r="D479" s="97"/>
      <c r="E479" s="40"/>
      <c r="F479" s="62">
        <f t="shared" si="8"/>
        <v>0</v>
      </c>
    </row>
    <row r="480" spans="1:6" ht="42">
      <c r="A480" s="61" t="s">
        <v>853</v>
      </c>
      <c r="B480" s="1" t="s">
        <v>854</v>
      </c>
      <c r="D480" s="97"/>
      <c r="E480" s="103"/>
      <c r="F480" s="62">
        <f t="shared" si="8"/>
        <v>0</v>
      </c>
    </row>
    <row r="481" spans="1:6">
      <c r="A481" s="61" t="s">
        <v>855</v>
      </c>
      <c r="B481" s="1" t="s">
        <v>856</v>
      </c>
      <c r="C481" s="2" t="s">
        <v>101</v>
      </c>
      <c r="D481" s="97">
        <v>1</v>
      </c>
      <c r="E481" s="103"/>
      <c r="F481" s="62">
        <f t="shared" si="8"/>
        <v>0</v>
      </c>
    </row>
    <row r="482" spans="1:6">
      <c r="A482" s="72" t="s">
        <v>857</v>
      </c>
      <c r="B482" s="43" t="s">
        <v>858</v>
      </c>
      <c r="D482" s="97"/>
      <c r="E482" s="40"/>
      <c r="F482" s="62">
        <f t="shared" si="8"/>
        <v>0</v>
      </c>
    </row>
    <row r="483" spans="1:6" ht="31.5">
      <c r="A483" s="61" t="s">
        <v>859</v>
      </c>
      <c r="B483" s="1" t="s">
        <v>860</v>
      </c>
      <c r="D483" s="97"/>
      <c r="E483" s="103"/>
      <c r="F483" s="62">
        <f t="shared" si="8"/>
        <v>0</v>
      </c>
    </row>
    <row r="484" spans="1:6">
      <c r="A484" s="61" t="s">
        <v>861</v>
      </c>
      <c r="B484" s="1" t="s">
        <v>862</v>
      </c>
      <c r="D484" s="97"/>
      <c r="E484" s="103"/>
      <c r="F484" s="62">
        <f t="shared" si="8"/>
        <v>0</v>
      </c>
    </row>
    <row r="485" spans="1:6">
      <c r="A485" s="61" t="s">
        <v>863</v>
      </c>
      <c r="B485" s="1" t="s">
        <v>864</v>
      </c>
      <c r="C485" s="2" t="s">
        <v>198</v>
      </c>
      <c r="D485" s="97">
        <v>7</v>
      </c>
      <c r="E485" s="103"/>
      <c r="F485" s="62">
        <f t="shared" si="8"/>
        <v>0</v>
      </c>
    </row>
    <row r="486" spans="1:6">
      <c r="A486" s="61" t="s">
        <v>865</v>
      </c>
      <c r="B486" s="1" t="s">
        <v>866</v>
      </c>
      <c r="D486" s="97"/>
      <c r="E486" s="103"/>
      <c r="F486" s="62">
        <f t="shared" si="8"/>
        <v>0</v>
      </c>
    </row>
    <row r="487" spans="1:6">
      <c r="A487" s="61" t="s">
        <v>867</v>
      </c>
      <c r="B487" s="1" t="s">
        <v>868</v>
      </c>
      <c r="C487" s="2" t="s">
        <v>869</v>
      </c>
      <c r="D487" s="97">
        <v>3</v>
      </c>
      <c r="E487" s="103"/>
      <c r="F487" s="62">
        <f t="shared" si="8"/>
        <v>0</v>
      </c>
    </row>
    <row r="488" spans="1:6">
      <c r="A488" s="61" t="s">
        <v>870</v>
      </c>
      <c r="B488" s="1" t="s">
        <v>871</v>
      </c>
      <c r="D488" s="97"/>
      <c r="E488" s="103"/>
      <c r="F488" s="62">
        <f t="shared" si="8"/>
        <v>0</v>
      </c>
    </row>
    <row r="489" spans="1:6">
      <c r="A489" s="61" t="s">
        <v>872</v>
      </c>
      <c r="B489" s="1" t="s">
        <v>873</v>
      </c>
      <c r="C489" s="2" t="s">
        <v>198</v>
      </c>
      <c r="D489" s="97">
        <v>34</v>
      </c>
      <c r="E489" s="103"/>
      <c r="F489" s="62">
        <f t="shared" si="8"/>
        <v>0</v>
      </c>
    </row>
    <row r="490" spans="1:6">
      <c r="A490" s="72" t="s">
        <v>874</v>
      </c>
      <c r="B490" s="43" t="s">
        <v>875</v>
      </c>
      <c r="C490" s="2" t="s">
        <v>876</v>
      </c>
      <c r="D490" s="97">
        <v>1</v>
      </c>
      <c r="E490" s="40"/>
      <c r="F490" s="62">
        <f t="shared" si="8"/>
        <v>0</v>
      </c>
    </row>
    <row r="491" spans="1:6">
      <c r="A491" s="72" t="s">
        <v>877</v>
      </c>
      <c r="B491" s="43" t="s">
        <v>878</v>
      </c>
      <c r="C491" s="2" t="s">
        <v>876</v>
      </c>
      <c r="D491" s="97">
        <v>1</v>
      </c>
      <c r="E491" s="40"/>
      <c r="F491" s="62">
        <f t="shared" si="8"/>
        <v>0</v>
      </c>
    </row>
    <row r="492" spans="1:6">
      <c r="A492" s="72" t="s">
        <v>879</v>
      </c>
      <c r="B492" s="43" t="s">
        <v>880</v>
      </c>
      <c r="D492" s="97"/>
      <c r="E492" s="40"/>
      <c r="F492" s="62">
        <f t="shared" si="8"/>
        <v>0</v>
      </c>
    </row>
    <row r="493" spans="1:6" ht="21">
      <c r="A493" s="61" t="s">
        <v>881</v>
      </c>
      <c r="B493" s="1" t="s">
        <v>882</v>
      </c>
      <c r="D493" s="97"/>
      <c r="E493" s="103"/>
      <c r="F493" s="62">
        <f t="shared" si="8"/>
        <v>0</v>
      </c>
    </row>
    <row r="494" spans="1:6">
      <c r="A494" s="61" t="s">
        <v>883</v>
      </c>
      <c r="B494" s="105" t="s">
        <v>884</v>
      </c>
      <c r="C494" s="107"/>
      <c r="D494" s="92"/>
      <c r="E494" s="108"/>
      <c r="F494" s="62">
        <f t="shared" si="8"/>
        <v>0</v>
      </c>
    </row>
    <row r="495" spans="1:6">
      <c r="A495" s="61" t="s">
        <v>885</v>
      </c>
      <c r="B495" s="1" t="s">
        <v>886</v>
      </c>
      <c r="C495" s="2" t="s">
        <v>101</v>
      </c>
      <c r="D495" s="97">
        <v>1</v>
      </c>
      <c r="E495" s="103"/>
      <c r="F495" s="62">
        <f t="shared" si="8"/>
        <v>0</v>
      </c>
    </row>
    <row r="496" spans="1:6">
      <c r="A496" s="61" t="s">
        <v>887</v>
      </c>
      <c r="B496" s="1" t="s">
        <v>888</v>
      </c>
      <c r="C496" s="2" t="s">
        <v>101</v>
      </c>
      <c r="D496" s="97">
        <v>1</v>
      </c>
      <c r="E496" s="103"/>
      <c r="F496" s="62">
        <f t="shared" si="8"/>
        <v>0</v>
      </c>
    </row>
    <row r="497" spans="1:6">
      <c r="A497" s="61" t="s">
        <v>889</v>
      </c>
      <c r="B497" s="1" t="s">
        <v>890</v>
      </c>
      <c r="C497" s="2" t="s">
        <v>101</v>
      </c>
      <c r="D497" s="97">
        <v>1</v>
      </c>
      <c r="E497" s="40"/>
      <c r="F497" s="62">
        <f t="shared" si="8"/>
        <v>0</v>
      </c>
    </row>
    <row r="498" spans="1:6">
      <c r="A498" s="72" t="s">
        <v>891</v>
      </c>
      <c r="B498" s="43" t="s">
        <v>892</v>
      </c>
      <c r="D498" s="97"/>
      <c r="E498" s="40"/>
      <c r="F498" s="62">
        <f t="shared" si="8"/>
        <v>0</v>
      </c>
    </row>
    <row r="499" spans="1:6" ht="21">
      <c r="A499" s="61" t="s">
        <v>893</v>
      </c>
      <c r="B499" s="1" t="s">
        <v>894</v>
      </c>
      <c r="D499" s="97"/>
      <c r="E499" s="103"/>
      <c r="F499" s="62">
        <f t="shared" si="8"/>
        <v>0</v>
      </c>
    </row>
    <row r="500" spans="1:6">
      <c r="A500" s="61" t="s">
        <v>895</v>
      </c>
      <c r="B500" s="1" t="s">
        <v>896</v>
      </c>
      <c r="C500" s="2" t="s">
        <v>101</v>
      </c>
      <c r="D500" s="103">
        <v>1</v>
      </c>
      <c r="E500" s="103"/>
      <c r="F500" s="62">
        <f t="shared" si="8"/>
        <v>0</v>
      </c>
    </row>
    <row r="501" spans="1:6">
      <c r="A501" s="72" t="s">
        <v>897</v>
      </c>
      <c r="B501" s="43" t="s">
        <v>898</v>
      </c>
      <c r="D501" s="97"/>
      <c r="E501" s="40"/>
      <c r="F501" s="62">
        <f t="shared" si="8"/>
        <v>0</v>
      </c>
    </row>
    <row r="502" spans="1:6">
      <c r="A502" s="61" t="s">
        <v>899</v>
      </c>
      <c r="B502" s="1" t="s">
        <v>900</v>
      </c>
      <c r="D502" s="97"/>
      <c r="E502" s="103"/>
      <c r="F502" s="62">
        <f t="shared" si="8"/>
        <v>0</v>
      </c>
    </row>
    <row r="503" spans="1:6">
      <c r="A503" s="61" t="s">
        <v>901</v>
      </c>
      <c r="B503" s="132" t="s">
        <v>902</v>
      </c>
      <c r="C503" s="106" t="s">
        <v>876</v>
      </c>
      <c r="D503" s="97">
        <v>1</v>
      </c>
      <c r="E503" s="103"/>
      <c r="F503" s="62">
        <f t="shared" si="8"/>
        <v>0</v>
      </c>
    </row>
    <row r="504" spans="1:6">
      <c r="A504" s="72" t="s">
        <v>903</v>
      </c>
      <c r="B504" s="43" t="s">
        <v>904</v>
      </c>
      <c r="D504" s="97"/>
      <c r="E504" s="40"/>
      <c r="F504" s="62">
        <f t="shared" si="8"/>
        <v>0</v>
      </c>
    </row>
    <row r="505" spans="1:6" ht="31.5">
      <c r="A505" s="61" t="s">
        <v>905</v>
      </c>
      <c r="B505" s="1" t="s">
        <v>906</v>
      </c>
      <c r="D505" s="97"/>
      <c r="E505" s="103"/>
      <c r="F505" s="62">
        <f t="shared" si="8"/>
        <v>0</v>
      </c>
    </row>
    <row r="506" spans="1:6">
      <c r="A506" s="61" t="s">
        <v>907</v>
      </c>
      <c r="B506" s="1" t="s">
        <v>908</v>
      </c>
      <c r="C506" s="2" t="s">
        <v>101</v>
      </c>
      <c r="D506" s="97">
        <v>1</v>
      </c>
      <c r="E506" s="103"/>
      <c r="F506" s="62">
        <f t="shared" si="8"/>
        <v>0</v>
      </c>
    </row>
    <row r="507" spans="1:6">
      <c r="A507" s="61" t="s">
        <v>909</v>
      </c>
      <c r="B507" s="1" t="s">
        <v>910</v>
      </c>
      <c r="C507" s="2" t="s">
        <v>101</v>
      </c>
      <c r="D507" s="97">
        <v>1</v>
      </c>
      <c r="E507" s="103"/>
      <c r="F507" s="62">
        <f t="shared" si="8"/>
        <v>0</v>
      </c>
    </row>
    <row r="508" spans="1:6">
      <c r="A508" s="61" t="s">
        <v>911</v>
      </c>
      <c r="B508" s="1" t="s">
        <v>912</v>
      </c>
      <c r="C508" s="2" t="s">
        <v>101</v>
      </c>
      <c r="D508" s="97">
        <v>1</v>
      </c>
      <c r="E508" s="103"/>
      <c r="F508" s="62">
        <f t="shared" si="8"/>
        <v>0</v>
      </c>
    </row>
    <row r="509" spans="1:6">
      <c r="A509" s="61" t="s">
        <v>913</v>
      </c>
      <c r="B509" s="1" t="s">
        <v>914</v>
      </c>
      <c r="C509" s="2" t="s">
        <v>101</v>
      </c>
      <c r="D509" s="97">
        <v>1</v>
      </c>
      <c r="E509" s="103"/>
      <c r="F509" s="62">
        <f t="shared" si="8"/>
        <v>0</v>
      </c>
    </row>
    <row r="510" spans="1:6">
      <c r="A510" s="61" t="s">
        <v>915</v>
      </c>
      <c r="B510" s="1" t="s">
        <v>916</v>
      </c>
      <c r="C510" s="2" t="s">
        <v>101</v>
      </c>
      <c r="D510" s="97">
        <v>1</v>
      </c>
      <c r="E510" s="103"/>
      <c r="F510" s="62">
        <f t="shared" si="8"/>
        <v>0</v>
      </c>
    </row>
    <row r="511" spans="1:6">
      <c r="A511" s="61" t="s">
        <v>917</v>
      </c>
      <c r="B511" s="1" t="s">
        <v>918</v>
      </c>
      <c r="C511" s="2" t="s">
        <v>101</v>
      </c>
      <c r="D511" s="97">
        <v>1</v>
      </c>
      <c r="E511" s="103"/>
      <c r="F511" s="62">
        <f t="shared" si="8"/>
        <v>0</v>
      </c>
    </row>
    <row r="512" spans="1:6">
      <c r="A512" s="61" t="s">
        <v>919</v>
      </c>
      <c r="B512" s="1" t="s">
        <v>920</v>
      </c>
      <c r="C512" s="2" t="s">
        <v>101</v>
      </c>
      <c r="D512" s="97">
        <v>1</v>
      </c>
      <c r="E512" s="103"/>
      <c r="F512" s="62">
        <f t="shared" si="8"/>
        <v>0</v>
      </c>
    </row>
    <row r="513" spans="1:6">
      <c r="A513" s="61" t="s">
        <v>921</v>
      </c>
      <c r="B513" s="1" t="s">
        <v>922</v>
      </c>
      <c r="C513" s="2" t="s">
        <v>101</v>
      </c>
      <c r="D513" s="97">
        <v>1</v>
      </c>
      <c r="E513" s="103"/>
      <c r="F513" s="62">
        <f t="shared" si="8"/>
        <v>0</v>
      </c>
    </row>
    <row r="514" spans="1:6">
      <c r="A514" s="61" t="s">
        <v>923</v>
      </c>
      <c r="B514" s="1" t="s">
        <v>924</v>
      </c>
      <c r="C514" s="2" t="s">
        <v>101</v>
      </c>
      <c r="D514" s="97">
        <v>1</v>
      </c>
      <c r="E514" s="103"/>
      <c r="F514" s="62">
        <f t="shared" si="8"/>
        <v>0</v>
      </c>
    </row>
    <row r="515" spans="1:6">
      <c r="A515" s="61" t="s">
        <v>925</v>
      </c>
      <c r="B515" s="1" t="s">
        <v>926</v>
      </c>
      <c r="C515" s="2" t="s">
        <v>101</v>
      </c>
      <c r="D515" s="97">
        <v>1</v>
      </c>
      <c r="E515" s="103"/>
      <c r="F515" s="62">
        <f t="shared" si="8"/>
        <v>0</v>
      </c>
    </row>
    <row r="516" spans="1:6">
      <c r="A516" s="61" t="s">
        <v>927</v>
      </c>
      <c r="B516" s="1" t="s">
        <v>928</v>
      </c>
      <c r="C516" s="2" t="s">
        <v>101</v>
      </c>
      <c r="D516" s="97">
        <v>1</v>
      </c>
      <c r="E516" s="103"/>
      <c r="F516" s="62">
        <f t="shared" si="8"/>
        <v>0</v>
      </c>
    </row>
    <row r="517" spans="1:6">
      <c r="A517" s="61" t="s">
        <v>929</v>
      </c>
      <c r="B517" s="1" t="s">
        <v>930</v>
      </c>
      <c r="C517" s="2" t="s">
        <v>101</v>
      </c>
      <c r="D517" s="97">
        <v>1</v>
      </c>
      <c r="E517" s="103"/>
      <c r="F517" s="62">
        <f t="shared" ref="F517:F523" si="9">D517*E517</f>
        <v>0</v>
      </c>
    </row>
    <row r="518" spans="1:6" ht="21">
      <c r="A518" s="61" t="s">
        <v>931</v>
      </c>
      <c r="B518" s="1" t="s">
        <v>932</v>
      </c>
      <c r="C518" s="2" t="s">
        <v>101</v>
      </c>
      <c r="D518" s="97">
        <v>1</v>
      </c>
      <c r="E518" s="103"/>
      <c r="F518" s="62">
        <f t="shared" si="9"/>
        <v>0</v>
      </c>
    </row>
    <row r="519" spans="1:6">
      <c r="A519" s="61" t="s">
        <v>933</v>
      </c>
      <c r="B519" s="1" t="s">
        <v>934</v>
      </c>
      <c r="C519" s="2" t="s">
        <v>101</v>
      </c>
      <c r="D519" s="97">
        <v>1</v>
      </c>
      <c r="E519" s="103"/>
      <c r="F519" s="62">
        <f t="shared" si="9"/>
        <v>0</v>
      </c>
    </row>
    <row r="520" spans="1:6">
      <c r="A520" s="61" t="s">
        <v>935</v>
      </c>
      <c r="B520" s="1" t="s">
        <v>936</v>
      </c>
      <c r="C520" s="2" t="s">
        <v>101</v>
      </c>
      <c r="D520" s="97">
        <v>1</v>
      </c>
      <c r="E520" s="103"/>
      <c r="F520" s="62">
        <f t="shared" si="9"/>
        <v>0</v>
      </c>
    </row>
    <row r="521" spans="1:6">
      <c r="A521" s="61" t="s">
        <v>937</v>
      </c>
      <c r="B521" s="1" t="s">
        <v>938</v>
      </c>
      <c r="C521" s="2" t="s">
        <v>101</v>
      </c>
      <c r="D521" s="97">
        <v>1</v>
      </c>
      <c r="E521" s="103"/>
      <c r="F521" s="62">
        <f t="shared" si="9"/>
        <v>0</v>
      </c>
    </row>
    <row r="522" spans="1:6">
      <c r="A522" s="61" t="s">
        <v>939</v>
      </c>
      <c r="B522" s="1" t="s">
        <v>940</v>
      </c>
      <c r="C522" s="2" t="s">
        <v>101</v>
      </c>
      <c r="D522" s="97">
        <v>1</v>
      </c>
      <c r="E522" s="103"/>
      <c r="F522" s="62">
        <f t="shared" si="9"/>
        <v>0</v>
      </c>
    </row>
    <row r="523" spans="1:6" ht="21">
      <c r="A523" s="61" t="s">
        <v>941</v>
      </c>
      <c r="B523" s="1" t="s">
        <v>942</v>
      </c>
      <c r="C523" s="106" t="s">
        <v>101</v>
      </c>
      <c r="D523" s="97">
        <v>1</v>
      </c>
      <c r="E523" s="103"/>
      <c r="F523" s="62">
        <f t="shared" si="9"/>
        <v>0</v>
      </c>
    </row>
    <row r="524" spans="1:6">
      <c r="A524" s="61" t="s">
        <v>943</v>
      </c>
      <c r="B524" s="1" t="s">
        <v>944</v>
      </c>
      <c r="C524" s="2" t="s">
        <v>101</v>
      </c>
      <c r="D524" s="97">
        <v>1</v>
      </c>
      <c r="E524" s="103"/>
      <c r="F524" s="62">
        <f t="shared" ref="F524:F537" si="10">D524*E524</f>
        <v>0</v>
      </c>
    </row>
    <row r="525" spans="1:6">
      <c r="A525" s="64">
        <v>10</v>
      </c>
      <c r="B525" s="65" t="s">
        <v>27</v>
      </c>
      <c r="C525" s="66"/>
      <c r="D525" s="67"/>
      <c r="E525" s="68"/>
      <c r="F525" s="69">
        <f>SUM(F526:F537)</f>
        <v>0</v>
      </c>
    </row>
    <row r="526" spans="1:6">
      <c r="A526" s="72" t="s">
        <v>945</v>
      </c>
      <c r="B526" s="43" t="s">
        <v>946</v>
      </c>
      <c r="D526" s="97"/>
      <c r="E526" s="102"/>
      <c r="F526" s="62">
        <f t="shared" si="10"/>
        <v>0</v>
      </c>
    </row>
    <row r="527" spans="1:6">
      <c r="A527" s="72" t="s">
        <v>947</v>
      </c>
      <c r="B527" s="43" t="s">
        <v>948</v>
      </c>
      <c r="D527" s="97"/>
      <c r="E527" s="102"/>
      <c r="F527" s="62">
        <f t="shared" si="10"/>
        <v>0</v>
      </c>
    </row>
    <row r="528" spans="1:6" ht="42">
      <c r="A528" s="61" t="s">
        <v>949</v>
      </c>
      <c r="B528" s="1" t="s">
        <v>950</v>
      </c>
      <c r="D528" s="97"/>
      <c r="E528" s="102"/>
      <c r="F528" s="62"/>
    </row>
    <row r="529" spans="1:7">
      <c r="A529" s="61" t="s">
        <v>951</v>
      </c>
      <c r="B529" s="1" t="s">
        <v>952</v>
      </c>
      <c r="C529" s="2" t="s">
        <v>101</v>
      </c>
      <c r="D529" s="97">
        <v>1</v>
      </c>
      <c r="E529" s="102"/>
      <c r="F529" s="62">
        <f t="shared" si="10"/>
        <v>0</v>
      </c>
    </row>
    <row r="530" spans="1:7">
      <c r="A530" s="61" t="s">
        <v>953</v>
      </c>
      <c r="B530" s="1" t="s">
        <v>954</v>
      </c>
      <c r="C530" s="2" t="s">
        <v>101</v>
      </c>
      <c r="D530" s="97">
        <v>30</v>
      </c>
      <c r="E530" s="102"/>
      <c r="F530" s="62">
        <f t="shared" si="10"/>
        <v>0</v>
      </c>
    </row>
    <row r="531" spans="1:7">
      <c r="A531" s="61" t="s">
        <v>955</v>
      </c>
      <c r="B531" s="1" t="s">
        <v>956</v>
      </c>
      <c r="C531" s="2" t="s">
        <v>101</v>
      </c>
      <c r="D531" s="97">
        <v>5</v>
      </c>
      <c r="E531" s="102"/>
      <c r="F531" s="62">
        <f t="shared" si="10"/>
        <v>0</v>
      </c>
    </row>
    <row r="532" spans="1:7">
      <c r="A532" s="72" t="s">
        <v>957</v>
      </c>
      <c r="B532" s="43" t="s">
        <v>958</v>
      </c>
      <c r="D532" s="97"/>
      <c r="E532" s="102"/>
      <c r="F532" s="62">
        <f t="shared" si="10"/>
        <v>0</v>
      </c>
    </row>
    <row r="533" spans="1:7" ht="42">
      <c r="A533" s="61" t="s">
        <v>959</v>
      </c>
      <c r="B533" s="1" t="s">
        <v>960</v>
      </c>
      <c r="D533" s="97"/>
      <c r="E533" s="102"/>
      <c r="F533" s="62">
        <f t="shared" si="10"/>
        <v>0</v>
      </c>
    </row>
    <row r="534" spans="1:7">
      <c r="A534" s="61" t="s">
        <v>961</v>
      </c>
      <c r="B534" s="1" t="s">
        <v>962</v>
      </c>
      <c r="C534" s="2" t="s">
        <v>963</v>
      </c>
      <c r="D534" s="97">
        <v>1</v>
      </c>
      <c r="E534" s="102"/>
      <c r="F534" s="62">
        <f t="shared" si="10"/>
        <v>0</v>
      </c>
    </row>
    <row r="535" spans="1:7">
      <c r="A535" s="61" t="s">
        <v>964</v>
      </c>
      <c r="B535" s="1" t="s">
        <v>965</v>
      </c>
      <c r="C535" s="2" t="s">
        <v>963</v>
      </c>
      <c r="D535" s="97">
        <v>2</v>
      </c>
      <c r="E535" s="102"/>
      <c r="F535" s="62">
        <f t="shared" si="10"/>
        <v>0</v>
      </c>
    </row>
    <row r="536" spans="1:7">
      <c r="A536" s="61" t="s">
        <v>966</v>
      </c>
      <c r="B536" s="1" t="s">
        <v>967</v>
      </c>
      <c r="C536" s="2" t="s">
        <v>963</v>
      </c>
      <c r="D536" s="97">
        <v>2</v>
      </c>
      <c r="E536" s="102"/>
      <c r="F536" s="62">
        <f t="shared" si="10"/>
        <v>0</v>
      </c>
    </row>
    <row r="537" spans="1:7">
      <c r="A537" s="61" t="s">
        <v>968</v>
      </c>
      <c r="B537" s="1" t="s">
        <v>969</v>
      </c>
      <c r="C537" s="2" t="s">
        <v>963</v>
      </c>
      <c r="D537" s="97">
        <v>4</v>
      </c>
      <c r="E537" s="102"/>
      <c r="F537" s="62">
        <f t="shared" si="10"/>
        <v>0</v>
      </c>
    </row>
    <row r="538" spans="1:7">
      <c r="A538" s="64"/>
      <c r="B538" s="65" t="s">
        <v>28</v>
      </c>
      <c r="C538" s="66"/>
      <c r="D538" s="67"/>
      <c r="E538" s="68"/>
      <c r="F538" s="69">
        <f>TOTAL</f>
        <v>0</v>
      </c>
      <c r="G538" s="5"/>
    </row>
    <row r="539" spans="1:7" ht="42">
      <c r="A539" s="109" t="s">
        <v>970</v>
      </c>
      <c r="B539" s="110"/>
      <c r="C539" s="111"/>
      <c r="D539" s="112"/>
      <c r="E539" s="113"/>
      <c r="F539" s="114"/>
    </row>
    <row r="540" spans="1:7">
      <c r="A540" s="115"/>
      <c r="B540" s="116"/>
      <c r="C540" s="91"/>
      <c r="D540" s="92"/>
      <c r="E540" s="11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vt:i4>
      </vt:variant>
      <vt:variant>
        <vt:lpstr>Intervalos com Nome</vt:lpstr>
      </vt:variant>
      <vt:variant>
        <vt:i4>14</vt:i4>
      </vt:variant>
    </vt:vector>
  </HeadingPairs>
  <TitlesOfParts>
    <vt:vector size="16" baseType="lpstr">
      <vt:lpstr>CAPA</vt:lpstr>
      <vt:lpstr>EO P-2023-055</vt:lpstr>
      <vt:lpstr>CAPA!Área_de_Impressão</vt:lpstr>
      <vt:lpstr>'EO P-2023-055'!Área_de_Impressão</vt:lpstr>
      <vt:lpstr>ARQ</vt:lpstr>
      <vt:lpstr>AVAC</vt:lpstr>
      <vt:lpstr>DEM</vt:lpstr>
      <vt:lpstr>EST</vt:lpstr>
      <vt:lpstr>ESTAL</vt:lpstr>
      <vt:lpstr>HID</vt:lpstr>
      <vt:lpstr>IE</vt:lpstr>
      <vt:lpstr>ITED</vt:lpstr>
      <vt:lpstr>SCIE</vt:lpstr>
      <vt:lpstr>SEG</vt:lpstr>
      <vt:lpstr>'EO P-2023-055'!Títulos_de_Impressão</vt:lpstr>
      <vt:lpstr>TOTAL</vt:lpstr>
    </vt:vector>
  </TitlesOfParts>
  <Company>VHM, Lda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Lista de Peças Desenhadas</dc:title>
  <dc:creator>Pedro R. L. Silva</dc:creator>
  <cp:lastModifiedBy>Ana Dourado</cp:lastModifiedBy>
  <cp:lastPrinted>2024-08-30T19:02:00Z</cp:lastPrinted>
  <dcterms:created xsi:type="dcterms:W3CDTF">2006-05-15T15:09:00Z</dcterms:created>
  <dcterms:modified xsi:type="dcterms:W3CDTF">2025-01-07T11:16:35Z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5E0B3345BDB74DD6B94F6A88B122854F_13</vt:lpwstr>
  </property>
  <property fmtid="{D5CDD505-2E9C-101B-9397-08002B2CF9AE}" pid="3" name="KSOProductBuildVer">
    <vt:lpwstr>1046-12.2.0.18639</vt:lpwstr>
  </property>
</Properties>
</file>